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Новая папка\учеба\основы модели\проект газпром\"/>
    </mc:Choice>
  </mc:AlternateContent>
  <xr:revisionPtr revIDLastSave="0" documentId="13_ncr:1_{390ECC42-7583-4AD3-B7C9-B72640C680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V6" i="1"/>
  <c r="V9" i="1"/>
  <c r="V10" i="1"/>
  <c r="V11" i="1"/>
  <c r="U9" i="1"/>
  <c r="T9" i="1"/>
  <c r="T8" i="1"/>
  <c r="U6" i="1"/>
  <c r="T7" i="1"/>
  <c r="T6" i="1"/>
  <c r="T4" i="1"/>
  <c r="T3" i="1"/>
  <c r="T2" i="1"/>
  <c r="D38" i="1"/>
  <c r="N37" i="1"/>
  <c r="N36" i="1"/>
  <c r="N35" i="1"/>
  <c r="U8" i="1" s="1"/>
  <c r="V8" i="1" s="1"/>
  <c r="N34" i="1"/>
  <c r="N33" i="1"/>
  <c r="N32" i="1"/>
  <c r="M31" i="1"/>
  <c r="L31" i="1"/>
  <c r="K31" i="1"/>
  <c r="J31" i="1"/>
  <c r="I31" i="1"/>
  <c r="H31" i="1"/>
  <c r="G31" i="1"/>
  <c r="F31" i="1"/>
  <c r="E31" i="1"/>
  <c r="E38" i="1" s="1"/>
  <c r="D31" i="1"/>
  <c r="C31" i="1"/>
  <c r="B31" i="1"/>
  <c r="N30" i="1"/>
  <c r="N29" i="1"/>
  <c r="N28" i="1"/>
  <c r="N27" i="1"/>
  <c r="U7" i="1" s="1"/>
  <c r="V7" i="1" s="1"/>
  <c r="N26" i="1"/>
  <c r="N25" i="1"/>
  <c r="N24" i="1"/>
  <c r="M23" i="1"/>
  <c r="M38" i="1" s="1"/>
  <c r="L23" i="1"/>
  <c r="K23" i="1"/>
  <c r="K38" i="1" s="1"/>
  <c r="J23" i="1"/>
  <c r="J38" i="1" s="1"/>
  <c r="I23" i="1"/>
  <c r="H23" i="1"/>
  <c r="G23" i="1"/>
  <c r="F23" i="1"/>
  <c r="F38" i="1" s="1"/>
  <c r="E23" i="1"/>
  <c r="D23" i="1"/>
  <c r="C23" i="1"/>
  <c r="B23" i="1"/>
  <c r="B38" i="1" s="1"/>
  <c r="C17" i="1"/>
  <c r="D17" i="1"/>
  <c r="E17" i="1"/>
  <c r="F17" i="1"/>
  <c r="G17" i="1"/>
  <c r="H17" i="1"/>
  <c r="I17" i="1"/>
  <c r="J17" i="1"/>
  <c r="K17" i="1"/>
  <c r="L17" i="1"/>
  <c r="M17" i="1"/>
  <c r="B17" i="1"/>
  <c r="C10" i="1"/>
  <c r="D10" i="1"/>
  <c r="E10" i="1"/>
  <c r="F10" i="1"/>
  <c r="G10" i="1"/>
  <c r="H10" i="1"/>
  <c r="I10" i="1"/>
  <c r="J10" i="1"/>
  <c r="K10" i="1"/>
  <c r="L10" i="1"/>
  <c r="M10" i="1"/>
  <c r="B10" i="1"/>
  <c r="C2" i="1"/>
  <c r="D2" i="1"/>
  <c r="E2" i="1"/>
  <c r="F2" i="1"/>
  <c r="G2" i="1"/>
  <c r="H2" i="1"/>
  <c r="I2" i="1"/>
  <c r="J2" i="1"/>
  <c r="K2" i="1"/>
  <c r="L2" i="1"/>
  <c r="M2" i="1"/>
  <c r="B2" i="1"/>
  <c r="N9" i="1"/>
  <c r="N17" i="1" s="1"/>
  <c r="N16" i="1"/>
  <c r="N15" i="1"/>
  <c r="N14" i="1"/>
  <c r="N13" i="1"/>
  <c r="N12" i="1"/>
  <c r="N11" i="1"/>
  <c r="N6" i="1"/>
  <c r="N8" i="1"/>
  <c r="N7" i="1"/>
  <c r="N5" i="1"/>
  <c r="N4" i="1"/>
  <c r="N3" i="1"/>
  <c r="L38" i="1" l="1"/>
  <c r="I38" i="1"/>
  <c r="H38" i="1"/>
  <c r="G38" i="1"/>
  <c r="C38" i="1"/>
  <c r="N31" i="1"/>
  <c r="U3" i="1" s="1"/>
  <c r="V3" i="1" s="1"/>
  <c r="N23" i="1"/>
  <c r="U4" i="1" s="1"/>
  <c r="V4" i="1" s="1"/>
  <c r="N10" i="1"/>
  <c r="N2" i="1"/>
  <c r="N38" i="1" l="1"/>
  <c r="U2" i="1" l="1"/>
  <c r="V2" i="1" s="1"/>
  <c r="A44" i="1"/>
</calcChain>
</file>

<file path=xl/sharedStrings.xml><?xml version="1.0" encoding="utf-8"?>
<sst xmlns="http://schemas.openxmlformats.org/spreadsheetml/2006/main" count="76" uniqueCount="46">
  <si>
    <t>Прибыль</t>
  </si>
  <si>
    <t>Показатель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</si>
  <si>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</si>
  <si>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</si>
  <si>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</si>
  <si>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</si>
  <si>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</si>
  <si>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</si>
  <si>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</si>
  <si>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</si>
  <si>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Октябрь</t>
  </si>
  <si>
    <t>Сентябрь</t>
  </si>
  <si>
    <t>Ноябрь</t>
  </si>
  <si>
    <t>Декабрь</t>
  </si>
  <si>
    <t>Итого</t>
  </si>
  <si>
    <t>Выручка, в том числе:</t>
  </si>
  <si>
    <t>Прочие доходы:</t>
  </si>
  <si>
    <t>Расходы в том числе:</t>
  </si>
  <si>
    <t>От продажи бензина 95</t>
  </si>
  <si>
    <t>От продажи бензина 92</t>
  </si>
  <si>
    <t>От продажи мазута топочного</t>
  </si>
  <si>
    <t>От продажи дизельного топлива К5</t>
  </si>
  <si>
    <t>От продажи дизельного топлива Евро А</t>
  </si>
  <si>
    <t>От производства бензина 95</t>
  </si>
  <si>
    <t>От производства бензина 92</t>
  </si>
  <si>
    <t>От производства мазута топочного</t>
  </si>
  <si>
    <t>От производства дизельного топлива К5</t>
  </si>
  <si>
    <t>От производства дизельного топлива Евро А</t>
  </si>
  <si>
    <t>Оптимизированный проект</t>
  </si>
  <si>
    <t>млн руб</t>
  </si>
  <si>
    <t>Полученная прибыль в процессе оптимизации, млн руб</t>
  </si>
  <si>
    <t>было</t>
  </si>
  <si>
    <t>стало</t>
  </si>
  <si>
    <t>эффект</t>
  </si>
  <si>
    <t xml:space="preserve">От продажи дизельного топлива Евро Л </t>
  </si>
  <si>
    <t xml:space="preserve">От производства дизельного топлива Евро Л </t>
  </si>
  <si>
    <t>Сырье, тыс.т</t>
  </si>
  <si>
    <t>прибыль, млн руб</t>
  </si>
  <si>
    <t>расходы, млн руб</t>
  </si>
  <si>
    <t>доходы, млн руб</t>
  </si>
  <si>
    <t>Выручка от производства дизельного топлива Евро А, млн руб</t>
  </si>
  <si>
    <t>Выручка от производства дизельного топлива Евро Л, млн руб</t>
  </si>
  <si>
    <t>Оборудование, ед</t>
  </si>
  <si>
    <t>Численность сотрудников, чел.</t>
  </si>
  <si>
    <t xml:space="preserve">Расходы  от производства дизельного топлива Евро Л, млн руб </t>
  </si>
  <si>
    <t xml:space="preserve">Расходы  от производства дизельного топлива Евро А, млн руб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</si>
</sst>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rgb="FF0F0F0F"/>
      <name val="Calibri"/>
      <family val="2"/>
      <charset val="204"/>
      <scheme val="minor"/>
    </font>
    <font>
      <sz val="11"/>
      <color rgb="FF0F0F0F"/>
      <name val="Calibri"/>
      <family val="2"/>
      <charset val="204"/>
      <scheme val="minor"/>
    </font>
    <font>
      <sz val="11"/>
      <color rgb="FF1F1F1F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2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2" xfId="0" applyFont="1" applyFill="1" applyBorder="1"/>
    <xf numFmtId="3" fontId="3" fillId="3" borderId="2" xfId="0" applyNumberFormat="1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3" fontId="3" fillId="2" borderId="2" xfId="0" applyNumberFormat="1" applyFont="1" applyFill="1" applyBorder="1"/>
    <xf numFmtId="3" fontId="4" fillId="4" borderId="2" xfId="0" applyNumberFormat="1" applyFont="1" applyFill="1" applyBorder="1"/>
    <xf numFmtId="3" fontId="4" fillId="5" borderId="2" xfId="0" applyNumberFormat="1" applyFont="1" applyFill="1" applyBorder="1"/>
    <xf numFmtId="0" fontId="3" fillId="5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/>
    <xf numFmtId="0" fontId="5" fillId="4" borderId="1" xfId="0" applyFont="1" applyFill="1" applyBorder="1"/>
    <xf numFmtId="0" fontId="5" fillId="4" borderId="2" xfId="0" applyFont="1" applyFill="1" applyBorder="1"/>
    <xf numFmtId="0" fontId="2" fillId="0" borderId="4" xfId="0" applyFont="1" applyBorder="1" applyAlignment="1">
      <alignment wrapText="1"/>
    </xf>
    <xf numFmtId="0" fontId="6" fillId="0" borderId="4" xfId="0" applyFont="1" applyBorder="1"/>
    <xf numFmtId="0" fontId="6" fillId="0" borderId="3" xfId="0" applyFont="1" applyBorder="1"/>
    <xf numFmtId="0" fontId="2" fillId="0" borderId="3" xfId="0" applyFont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0" borderId="5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5" xfId="0" applyFont="1" applyBorder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3" fontId="3" fillId="0" borderId="0" xfId="0" applyNumberFormat="1" applyFont="1"/>
    <xf numFmtId="3" fontId="3" fillId="2" borderId="5" xfId="0" applyNumberFormat="1" applyFont="1" applyFill="1" applyBorder="1"/>
    <xf numFmtId="0" fontId="7" fillId="0" borderId="0" xfId="0" applyFont="1"/>
    <xf numFmtId="0" fontId="7" fillId="0" borderId="0" xfId="0" applyFont="1" applyAlignment="1">
      <alignment wrapText="1"/>
    </xf>
    <xf numFmtId="0" fontId="1" fillId="0" borderId="4" xfId="0" applyFont="1" applyBorder="1" applyAlignment="1">
      <alignment wrapText="1"/>
    </xf>
    <xf numFmtId="0" fontId="0" fillId="0" borderId="1" xfId="0" applyBorder="1"/>
    <xf numFmtId="3" fontId="0" fillId="0" borderId="1" xfId="0" applyNumberFormat="1" applyBorder="1"/>
    <xf numFmtId="0" fontId="7" fillId="0" borderId="1" xfId="0" applyFont="1" applyBorder="1"/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" fillId="6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"/>
  <sheetViews>
    <sheetView tabSelected="1" workbookViewId="0">
      <selection activeCell="V9" sqref="V9"/>
    </sheetView>
  </sheetViews>
  <sheetFormatPr defaultRowHeight="15" x14ac:dyDescent="0.25"/>
  <cols>
    <col min="1" max="1" width="23.7109375" customWidth="1"/>
    <col min="3" max="3" width="10" customWidth="1"/>
    <col min="10" max="10" width="10.7109375" customWidth="1"/>
    <col min="17" max="17" width="10.5703125" customWidth="1"/>
    <col min="19" max="19" width="26.140625" customWidth="1"/>
  </cols>
  <sheetData>
    <row r="1" spans="1:22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11</v>
      </c>
      <c r="K1" s="1" t="s">
        <v>10</v>
      </c>
      <c r="L1" s="2" t="s">
        <v>12</v>
      </c>
      <c r="M1" s="2" t="s">
        <v>13</v>
      </c>
      <c r="N1" s="1" t="s">
        <v>14</v>
      </c>
      <c r="O1" s="25" t="s">
        <v>29</v>
      </c>
      <c r="S1" s="33"/>
      <c r="T1" s="33" t="s">
        <v>31</v>
      </c>
      <c r="U1" s="33" t="s">
        <v>32</v>
      </c>
      <c r="V1" s="33" t="s">
        <v>33</v>
      </c>
    </row>
    <row r="2" spans="1:22" x14ac:dyDescent="0.25">
      <c r="A2" s="13" t="s">
        <v>15</v>
      </c>
      <c r="B2" s="14">
        <f>SUM(B3:B8)</f>
        <v>26564</v>
      </c>
      <c r="C2" s="14">
        <f t="shared" ref="C2:M2" si="0">SUM(C3:C8)</f>
        <v>13280</v>
      </c>
      <c r="D2" s="14">
        <f t="shared" si="0"/>
        <v>31876</v>
      </c>
      <c r="E2" s="14">
        <f t="shared" si="0"/>
        <v>21251</v>
      </c>
      <c r="F2" s="14">
        <f t="shared" si="0"/>
        <v>39847</v>
      </c>
      <c r="G2" s="14">
        <f t="shared" si="0"/>
        <v>5311</v>
      </c>
      <c r="H2" s="14">
        <f t="shared" si="0"/>
        <v>47816</v>
      </c>
      <c r="I2" s="14">
        <f t="shared" si="0"/>
        <v>18593</v>
      </c>
      <c r="J2" s="14">
        <f t="shared" si="0"/>
        <v>29220</v>
      </c>
      <c r="K2" s="15">
        <f t="shared" si="0"/>
        <v>15937</v>
      </c>
      <c r="L2" s="14">
        <f t="shared" si="0"/>
        <v>35574</v>
      </c>
      <c r="M2" s="14">
        <f t="shared" si="0"/>
        <v>23907</v>
      </c>
      <c r="N2" s="9">
        <f>SUM(N3:N8)</f>
        <v>309176</v>
      </c>
      <c r="Q2" s="27"/>
      <c r="S2" s="38" t="s">
        <v>37</v>
      </c>
      <c r="T2" s="34">
        <f>N17</f>
        <v>62674</v>
      </c>
      <c r="U2" s="34">
        <f>N38</f>
        <v>62783</v>
      </c>
      <c r="V2" s="34">
        <f>U2-T2</f>
        <v>109</v>
      </c>
    </row>
    <row r="3" spans="1:22" x14ac:dyDescent="0.25">
      <c r="A3" s="16" t="s">
        <v>18</v>
      </c>
      <c r="B3" s="17">
        <v>7750</v>
      </c>
      <c r="C3" s="17">
        <v>3875</v>
      </c>
      <c r="D3" s="17">
        <v>9300</v>
      </c>
      <c r="E3" s="17">
        <v>6200</v>
      </c>
      <c r="F3" s="17">
        <v>11626</v>
      </c>
      <c r="G3" s="17">
        <v>1550</v>
      </c>
      <c r="H3" s="17">
        <v>13951</v>
      </c>
      <c r="I3" s="17">
        <v>5425</v>
      </c>
      <c r="J3" s="17">
        <v>8525</v>
      </c>
      <c r="K3" s="18">
        <v>4650</v>
      </c>
      <c r="L3" s="17">
        <v>10851</v>
      </c>
      <c r="M3" s="17">
        <v>6975</v>
      </c>
      <c r="N3" s="19">
        <f t="shared" ref="N3:N9" si="1">SUM(B3:M3)</f>
        <v>90678</v>
      </c>
      <c r="Q3" s="28"/>
      <c r="S3" s="39" t="s">
        <v>38</v>
      </c>
      <c r="T3" s="34">
        <f>N10</f>
        <v>391768</v>
      </c>
      <c r="U3" s="34">
        <f>N31</f>
        <v>391308</v>
      </c>
      <c r="V3" s="34">
        <f t="shared" ref="V3:V11" si="2">U3-T3</f>
        <v>-460</v>
      </c>
    </row>
    <row r="4" spans="1:22" x14ac:dyDescent="0.25">
      <c r="A4" s="16" t="s">
        <v>19</v>
      </c>
      <c r="B4" s="17">
        <v>1030</v>
      </c>
      <c r="C4" s="17">
        <v>515</v>
      </c>
      <c r="D4" s="17">
        <v>1236</v>
      </c>
      <c r="E4" s="17">
        <v>824</v>
      </c>
      <c r="F4" s="17">
        <v>1545</v>
      </c>
      <c r="G4" s="17">
        <v>206</v>
      </c>
      <c r="H4" s="17">
        <v>1854</v>
      </c>
      <c r="I4" s="17">
        <v>721</v>
      </c>
      <c r="J4" s="17">
        <v>1133</v>
      </c>
      <c r="K4" s="18">
        <v>618</v>
      </c>
      <c r="L4" s="17">
        <v>1442</v>
      </c>
      <c r="M4" s="17">
        <v>927</v>
      </c>
      <c r="N4" s="19">
        <f t="shared" si="1"/>
        <v>12051</v>
      </c>
      <c r="S4" s="40" t="s">
        <v>39</v>
      </c>
      <c r="T4" s="34">
        <f>N2</f>
        <v>309176</v>
      </c>
      <c r="U4" s="34">
        <f>N23</f>
        <v>308825</v>
      </c>
      <c r="V4" s="34">
        <f t="shared" si="2"/>
        <v>-351</v>
      </c>
    </row>
    <row r="5" spans="1:22" ht="30" x14ac:dyDescent="0.25">
      <c r="A5" s="16" t="s">
        <v>20</v>
      </c>
      <c r="B5" s="17">
        <v>2021</v>
      </c>
      <c r="C5" s="17">
        <v>1010</v>
      </c>
      <c r="D5" s="17">
        <v>2425</v>
      </c>
      <c r="E5" s="17">
        <v>1617</v>
      </c>
      <c r="F5" s="17">
        <v>3032</v>
      </c>
      <c r="G5" s="17">
        <v>404</v>
      </c>
      <c r="H5" s="17">
        <v>3638</v>
      </c>
      <c r="I5" s="17">
        <v>1414</v>
      </c>
      <c r="J5" s="17">
        <v>2223</v>
      </c>
      <c r="K5" s="18">
        <v>1212</v>
      </c>
      <c r="L5" s="17">
        <v>1212</v>
      </c>
      <c r="M5" s="17">
        <v>1819</v>
      </c>
      <c r="N5" s="19">
        <f t="shared" si="1"/>
        <v>22027</v>
      </c>
      <c r="S5" s="35" t="s">
        <v>36</v>
      </c>
      <c r="T5" s="33">
        <v>3863</v>
      </c>
      <c r="U5" s="33">
        <v>3860</v>
      </c>
      <c r="V5" s="34">
        <f t="shared" si="2"/>
        <v>-3</v>
      </c>
    </row>
    <row r="6" spans="1:22" ht="45" x14ac:dyDescent="0.25">
      <c r="A6" s="32" t="s">
        <v>34</v>
      </c>
      <c r="B6" s="17">
        <v>14137</v>
      </c>
      <c r="C6" s="17">
        <v>7068</v>
      </c>
      <c r="D6" s="17">
        <v>16964</v>
      </c>
      <c r="E6" s="17">
        <v>11309</v>
      </c>
      <c r="F6" s="17">
        <v>21205</v>
      </c>
      <c r="G6" s="17">
        <v>2827</v>
      </c>
      <c r="H6" s="17">
        <v>25446</v>
      </c>
      <c r="I6" s="17">
        <v>9895</v>
      </c>
      <c r="J6" s="17">
        <v>15550</v>
      </c>
      <c r="K6" s="18">
        <v>8482</v>
      </c>
      <c r="L6" s="17">
        <v>19792</v>
      </c>
      <c r="M6" s="17">
        <v>12723</v>
      </c>
      <c r="N6" s="19">
        <f t="shared" si="1"/>
        <v>165398</v>
      </c>
      <c r="S6" s="36" t="s">
        <v>40</v>
      </c>
      <c r="T6" s="33">
        <f>N8</f>
        <v>381</v>
      </c>
      <c r="U6" s="33">
        <f>N37</f>
        <v>0</v>
      </c>
      <c r="V6" s="34">
        <f t="shared" si="2"/>
        <v>-381</v>
      </c>
    </row>
    <row r="7" spans="1:22" ht="45" x14ac:dyDescent="0.25">
      <c r="A7" s="16" t="s">
        <v>21</v>
      </c>
      <c r="B7" s="17">
        <v>1593</v>
      </c>
      <c r="C7" s="17">
        <v>796</v>
      </c>
      <c r="D7" s="17">
        <v>1912</v>
      </c>
      <c r="E7" s="17">
        <v>1275</v>
      </c>
      <c r="F7" s="17">
        <v>2390</v>
      </c>
      <c r="G7" s="17">
        <v>318</v>
      </c>
      <c r="H7" s="17">
        <v>2868</v>
      </c>
      <c r="I7" s="17">
        <v>1115</v>
      </c>
      <c r="J7" s="17">
        <v>1753</v>
      </c>
      <c r="K7" s="18">
        <v>956</v>
      </c>
      <c r="L7" s="17">
        <v>2231</v>
      </c>
      <c r="M7" s="17">
        <v>1434</v>
      </c>
      <c r="N7" s="19">
        <f t="shared" si="1"/>
        <v>18641</v>
      </c>
      <c r="S7" s="37" t="s">
        <v>41</v>
      </c>
      <c r="T7" s="33">
        <f>N6</f>
        <v>165398</v>
      </c>
      <c r="U7" s="33">
        <f>N27</f>
        <v>165428</v>
      </c>
      <c r="V7" s="34">
        <f t="shared" si="2"/>
        <v>30</v>
      </c>
    </row>
    <row r="8" spans="1:22" ht="45" x14ac:dyDescent="0.25">
      <c r="A8" s="16" t="s">
        <v>22</v>
      </c>
      <c r="B8" s="17">
        <v>33</v>
      </c>
      <c r="C8" s="17">
        <v>16</v>
      </c>
      <c r="D8" s="17">
        <v>39</v>
      </c>
      <c r="E8" s="17">
        <v>26</v>
      </c>
      <c r="F8" s="17">
        <v>49</v>
      </c>
      <c r="G8" s="17">
        <v>6</v>
      </c>
      <c r="H8" s="17">
        <v>59</v>
      </c>
      <c r="I8" s="17">
        <v>23</v>
      </c>
      <c r="J8" s="17">
        <v>36</v>
      </c>
      <c r="K8" s="18">
        <v>19</v>
      </c>
      <c r="L8" s="17">
        <v>46</v>
      </c>
      <c r="M8" s="17">
        <v>29</v>
      </c>
      <c r="N8" s="19">
        <f t="shared" si="1"/>
        <v>381</v>
      </c>
      <c r="S8" s="37" t="s">
        <v>44</v>
      </c>
      <c r="T8" s="33">
        <f>N14</f>
        <v>208653</v>
      </c>
      <c r="U8" s="33">
        <f>N35</f>
        <v>208673</v>
      </c>
      <c r="V8" s="34">
        <f t="shared" si="2"/>
        <v>20</v>
      </c>
    </row>
    <row r="9" spans="1:22" ht="45" x14ac:dyDescent="0.25">
      <c r="A9" s="11" t="s">
        <v>16</v>
      </c>
      <c r="B9" s="20">
        <v>12416</v>
      </c>
      <c r="C9" s="20">
        <v>6208</v>
      </c>
      <c r="D9" s="20">
        <v>14900</v>
      </c>
      <c r="E9" s="20">
        <v>9933</v>
      </c>
      <c r="F9" s="20">
        <v>18624</v>
      </c>
      <c r="G9" s="20">
        <v>2483</v>
      </c>
      <c r="H9" s="20">
        <v>22349</v>
      </c>
      <c r="I9" s="20">
        <v>8691</v>
      </c>
      <c r="J9" s="20">
        <v>13657</v>
      </c>
      <c r="K9" s="21">
        <v>7449</v>
      </c>
      <c r="L9" s="20">
        <v>17382</v>
      </c>
      <c r="M9" s="20">
        <v>11174</v>
      </c>
      <c r="N9" s="10">
        <f t="shared" si="1"/>
        <v>145266</v>
      </c>
      <c r="S9" s="37" t="s">
        <v>45</v>
      </c>
      <c r="T9" s="33">
        <f>N16</f>
        <v>480</v>
      </c>
      <c r="U9" s="33">
        <f>N37</f>
        <v>0</v>
      </c>
      <c r="V9" s="34">
        <f t="shared" si="2"/>
        <v>-480</v>
      </c>
    </row>
    <row r="10" spans="1:22" ht="30" x14ac:dyDescent="0.25">
      <c r="A10" s="12" t="s">
        <v>17</v>
      </c>
      <c r="B10" s="3">
        <f>SUM(B11:B16)</f>
        <v>33492</v>
      </c>
      <c r="C10" s="3">
        <f t="shared" ref="C10:M10" si="3">SUM(C11:C16)</f>
        <v>16745</v>
      </c>
      <c r="D10" s="3">
        <f t="shared" si="3"/>
        <v>40192</v>
      </c>
      <c r="E10" s="3">
        <f t="shared" si="3"/>
        <v>26794</v>
      </c>
      <c r="F10" s="3">
        <f t="shared" si="3"/>
        <v>50241</v>
      </c>
      <c r="G10" s="3">
        <f t="shared" si="3"/>
        <v>6696</v>
      </c>
      <c r="H10" s="3">
        <f t="shared" si="3"/>
        <v>60310</v>
      </c>
      <c r="I10" s="3">
        <f t="shared" si="3"/>
        <v>23443</v>
      </c>
      <c r="J10" s="3">
        <f t="shared" si="3"/>
        <v>36807</v>
      </c>
      <c r="K10" s="4">
        <f t="shared" si="3"/>
        <v>20095</v>
      </c>
      <c r="L10" s="3">
        <f t="shared" si="3"/>
        <v>46809</v>
      </c>
      <c r="M10" s="3">
        <f t="shared" si="3"/>
        <v>30144</v>
      </c>
      <c r="N10" s="5">
        <f>SUM(N11:N16)</f>
        <v>391768</v>
      </c>
      <c r="S10" s="37" t="s">
        <v>43</v>
      </c>
      <c r="T10" s="33">
        <v>1773</v>
      </c>
      <c r="U10" s="33">
        <v>1697</v>
      </c>
      <c r="V10" s="34">
        <f t="shared" si="2"/>
        <v>-76</v>
      </c>
    </row>
    <row r="11" spans="1:22" ht="30" x14ac:dyDescent="0.25">
      <c r="A11" s="16" t="s">
        <v>23</v>
      </c>
      <c r="B11" s="17">
        <v>9764</v>
      </c>
      <c r="C11" s="17">
        <v>4882</v>
      </c>
      <c r="D11" s="17">
        <v>11716</v>
      </c>
      <c r="E11" s="17">
        <v>7811</v>
      </c>
      <c r="F11" s="17">
        <v>14646</v>
      </c>
      <c r="G11" s="17">
        <v>1952</v>
      </c>
      <c r="H11" s="17">
        <v>17595</v>
      </c>
      <c r="I11" s="17">
        <v>6834</v>
      </c>
      <c r="J11" s="17">
        <v>10705</v>
      </c>
      <c r="K11" s="18">
        <v>5858</v>
      </c>
      <c r="L11" s="17">
        <v>13629</v>
      </c>
      <c r="M11" s="17">
        <v>8787</v>
      </c>
      <c r="N11" s="19">
        <f t="shared" ref="N11:N16" si="4">SUM(B11:M11)</f>
        <v>114179</v>
      </c>
      <c r="S11" s="35" t="s">
        <v>42</v>
      </c>
      <c r="T11" s="33">
        <v>1056</v>
      </c>
      <c r="U11" s="33">
        <v>1045</v>
      </c>
      <c r="V11" s="34">
        <f t="shared" si="2"/>
        <v>-11</v>
      </c>
    </row>
    <row r="12" spans="1:22" ht="30" x14ac:dyDescent="0.25">
      <c r="A12" s="16" t="s">
        <v>24</v>
      </c>
      <c r="B12" s="17">
        <v>1298</v>
      </c>
      <c r="C12" s="17">
        <v>649</v>
      </c>
      <c r="D12" s="17">
        <v>1558</v>
      </c>
      <c r="E12" s="17">
        <v>1038</v>
      </c>
      <c r="F12" s="17">
        <v>1947</v>
      </c>
      <c r="G12" s="17">
        <v>259</v>
      </c>
      <c r="H12" s="17">
        <v>2337</v>
      </c>
      <c r="I12" s="17">
        <v>908</v>
      </c>
      <c r="J12" s="17">
        <v>1428</v>
      </c>
      <c r="K12" s="18">
        <v>779</v>
      </c>
      <c r="L12" s="17">
        <v>1817</v>
      </c>
      <c r="M12" s="17">
        <v>1168</v>
      </c>
      <c r="N12" s="19">
        <f t="shared" si="4"/>
        <v>15186</v>
      </c>
      <c r="S12" s="31"/>
    </row>
    <row r="13" spans="1:22" ht="30" x14ac:dyDescent="0.25">
      <c r="A13" s="16" t="s">
        <v>25</v>
      </c>
      <c r="B13" s="17">
        <v>2546</v>
      </c>
      <c r="C13" s="17">
        <v>1273</v>
      </c>
      <c r="D13" s="17">
        <v>3056</v>
      </c>
      <c r="E13" s="17">
        <v>2037</v>
      </c>
      <c r="F13" s="17">
        <v>3820</v>
      </c>
      <c r="G13" s="17">
        <v>509</v>
      </c>
      <c r="H13" s="17">
        <v>4584</v>
      </c>
      <c r="I13" s="17">
        <v>1782</v>
      </c>
      <c r="J13" s="17">
        <v>2801</v>
      </c>
      <c r="K13" s="18">
        <v>1528</v>
      </c>
      <c r="L13" s="17">
        <v>3567</v>
      </c>
      <c r="M13" s="17">
        <v>2292</v>
      </c>
      <c r="N13" s="19">
        <f t="shared" si="4"/>
        <v>29795</v>
      </c>
      <c r="S13" s="30"/>
    </row>
    <row r="14" spans="1:22" ht="45" x14ac:dyDescent="0.25">
      <c r="A14" s="32" t="s">
        <v>35</v>
      </c>
      <c r="B14" s="17">
        <v>17837</v>
      </c>
      <c r="C14" s="17">
        <v>8918</v>
      </c>
      <c r="D14" s="17">
        <v>21405</v>
      </c>
      <c r="E14" s="17">
        <v>14270</v>
      </c>
      <c r="F14" s="17">
        <v>26756</v>
      </c>
      <c r="G14" s="17">
        <v>3567</v>
      </c>
      <c r="H14" s="17">
        <v>32108</v>
      </c>
      <c r="I14" s="17">
        <v>12486</v>
      </c>
      <c r="J14" s="17">
        <v>19621</v>
      </c>
      <c r="K14" s="18">
        <v>10702</v>
      </c>
      <c r="L14" s="17">
        <v>24929</v>
      </c>
      <c r="M14" s="17">
        <v>16054</v>
      </c>
      <c r="N14" s="19">
        <f t="shared" si="4"/>
        <v>208653</v>
      </c>
      <c r="S14" s="31"/>
    </row>
    <row r="15" spans="1:22" ht="30" x14ac:dyDescent="0.25">
      <c r="A15" s="16" t="s">
        <v>26</v>
      </c>
      <c r="B15" s="17">
        <v>2006</v>
      </c>
      <c r="C15" s="17">
        <v>1003</v>
      </c>
      <c r="D15" s="17">
        <v>2408</v>
      </c>
      <c r="E15" s="17">
        <v>1605</v>
      </c>
      <c r="F15" s="17">
        <v>3010</v>
      </c>
      <c r="G15" s="17">
        <v>401</v>
      </c>
      <c r="H15" s="17">
        <v>3612</v>
      </c>
      <c r="I15" s="17">
        <v>1404</v>
      </c>
      <c r="J15" s="17">
        <v>2207</v>
      </c>
      <c r="K15" s="18">
        <v>1204</v>
      </c>
      <c r="L15" s="17">
        <v>2809</v>
      </c>
      <c r="M15" s="17">
        <v>1806</v>
      </c>
      <c r="N15" s="19">
        <f t="shared" si="4"/>
        <v>23475</v>
      </c>
      <c r="S15" s="30"/>
    </row>
    <row r="16" spans="1:22" ht="45" x14ac:dyDescent="0.25">
      <c r="A16" s="16" t="s">
        <v>27</v>
      </c>
      <c r="B16" s="22">
        <v>41</v>
      </c>
      <c r="C16" s="22">
        <v>20</v>
      </c>
      <c r="D16" s="22">
        <v>49</v>
      </c>
      <c r="E16" s="22">
        <v>33</v>
      </c>
      <c r="F16" s="22">
        <v>62</v>
      </c>
      <c r="G16" s="22">
        <v>8</v>
      </c>
      <c r="H16" s="22">
        <v>74</v>
      </c>
      <c r="I16" s="22">
        <v>29</v>
      </c>
      <c r="J16" s="22">
        <v>45</v>
      </c>
      <c r="K16" s="18">
        <v>24</v>
      </c>
      <c r="L16" s="17">
        <v>58</v>
      </c>
      <c r="M16" s="17">
        <v>37</v>
      </c>
      <c r="N16" s="19">
        <f t="shared" si="4"/>
        <v>480</v>
      </c>
    </row>
    <row r="17" spans="1:14" x14ac:dyDescent="0.25">
      <c r="A17" s="6" t="s">
        <v>0</v>
      </c>
      <c r="B17" s="6">
        <f>B2+B9-B10</f>
        <v>5488</v>
      </c>
      <c r="C17" s="6">
        <f t="shared" ref="C17:M17" si="5">C2+C9-C10</f>
        <v>2743</v>
      </c>
      <c r="D17" s="6">
        <f t="shared" si="5"/>
        <v>6584</v>
      </c>
      <c r="E17" s="6">
        <f t="shared" si="5"/>
        <v>4390</v>
      </c>
      <c r="F17" s="6">
        <f t="shared" si="5"/>
        <v>8230</v>
      </c>
      <c r="G17" s="6">
        <f t="shared" si="5"/>
        <v>1098</v>
      </c>
      <c r="H17" s="6">
        <f t="shared" si="5"/>
        <v>9855</v>
      </c>
      <c r="I17" s="6">
        <f t="shared" si="5"/>
        <v>3841</v>
      </c>
      <c r="J17" s="6">
        <f t="shared" si="5"/>
        <v>6070</v>
      </c>
      <c r="K17" s="7">
        <f t="shared" si="5"/>
        <v>3291</v>
      </c>
      <c r="L17" s="6">
        <f t="shared" si="5"/>
        <v>6147</v>
      </c>
      <c r="M17" s="6">
        <f t="shared" si="5"/>
        <v>4937</v>
      </c>
      <c r="N17" s="8">
        <f>N2+N9-N10</f>
        <v>62674</v>
      </c>
    </row>
    <row r="18" spans="1:14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</row>
    <row r="19" spans="1:14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</row>
    <row r="20" spans="1:14" ht="30" x14ac:dyDescent="0.25">
      <c r="A20" s="24" t="s">
        <v>28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</row>
    <row r="21" spans="1:14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spans="1:14" x14ac:dyDescent="0.25">
      <c r="A22" s="2" t="s">
        <v>1</v>
      </c>
      <c r="B22" s="2" t="s">
        <v>2</v>
      </c>
      <c r="C22" s="2" t="s">
        <v>3</v>
      </c>
      <c r="D22" s="2" t="s">
        <v>4</v>
      </c>
      <c r="E22" s="2" t="s">
        <v>5</v>
      </c>
      <c r="F22" s="2" t="s">
        <v>6</v>
      </c>
      <c r="G22" s="2" t="s">
        <v>7</v>
      </c>
      <c r="H22" s="2" t="s">
        <v>8</v>
      </c>
      <c r="I22" s="2" t="s">
        <v>9</v>
      </c>
      <c r="J22" s="2" t="s">
        <v>11</v>
      </c>
      <c r="K22" s="1" t="s">
        <v>10</v>
      </c>
      <c r="L22" s="2" t="s">
        <v>12</v>
      </c>
      <c r="M22" s="2" t="s">
        <v>13</v>
      </c>
      <c r="N22" s="1" t="s">
        <v>14</v>
      </c>
    </row>
    <row r="23" spans="1:14" x14ac:dyDescent="0.25">
      <c r="A23" s="13" t="s">
        <v>15</v>
      </c>
      <c r="B23" s="14">
        <f>SUM(B24:B29)</f>
        <v>26531</v>
      </c>
      <c r="C23" s="14">
        <f t="shared" ref="C23" si="6">SUM(C24:C29)</f>
        <v>13264</v>
      </c>
      <c r="D23" s="14">
        <f t="shared" ref="D23" si="7">SUM(D24:D29)</f>
        <v>31837</v>
      </c>
      <c r="E23" s="14">
        <f t="shared" ref="E23" si="8">SUM(E24:E29)</f>
        <v>21225</v>
      </c>
      <c r="F23" s="14">
        <f t="shared" ref="F23" si="9">SUM(F24:F29)</f>
        <v>39798</v>
      </c>
      <c r="G23" s="14">
        <f t="shared" ref="G23" si="10">SUM(G24:G29)</f>
        <v>5335</v>
      </c>
      <c r="H23" s="14">
        <f t="shared" ref="H23" si="11">SUM(H24:H29)</f>
        <v>47757</v>
      </c>
      <c r="I23" s="14">
        <f t="shared" ref="I23" si="12">SUM(I24:I29)</f>
        <v>18570</v>
      </c>
      <c r="J23" s="14">
        <f t="shared" ref="J23" si="13">SUM(J24:J29)</f>
        <v>29184</v>
      </c>
      <c r="K23" s="15">
        <f t="shared" ref="K23" si="14">SUM(K24:K29)</f>
        <v>15918</v>
      </c>
      <c r="L23" s="14">
        <f t="shared" ref="L23" si="15">SUM(L24:L29)</f>
        <v>35528</v>
      </c>
      <c r="M23" s="14">
        <f t="shared" ref="M23" si="16">SUM(M24:M29)</f>
        <v>23878</v>
      </c>
      <c r="N23" s="9">
        <f>SUM(N24:N29)</f>
        <v>308825</v>
      </c>
    </row>
    <row r="24" spans="1:14" x14ac:dyDescent="0.25">
      <c r="A24" s="16" t="s">
        <v>18</v>
      </c>
      <c r="B24" s="17">
        <v>7750</v>
      </c>
      <c r="C24" s="17">
        <v>3875</v>
      </c>
      <c r="D24" s="17">
        <v>9300</v>
      </c>
      <c r="E24" s="17">
        <v>6200</v>
      </c>
      <c r="F24" s="17">
        <v>11626</v>
      </c>
      <c r="G24" s="17">
        <v>1550</v>
      </c>
      <c r="H24" s="17">
        <v>13951</v>
      </c>
      <c r="I24" s="17">
        <v>5425</v>
      </c>
      <c r="J24" s="17">
        <v>8525</v>
      </c>
      <c r="K24" s="18">
        <v>4650</v>
      </c>
      <c r="L24" s="17">
        <v>10851</v>
      </c>
      <c r="M24" s="17">
        <v>6975</v>
      </c>
      <c r="N24" s="19">
        <f t="shared" ref="N24:N30" si="17">SUM(B24:M24)</f>
        <v>90678</v>
      </c>
    </row>
    <row r="25" spans="1:14" x14ac:dyDescent="0.25">
      <c r="A25" s="16" t="s">
        <v>19</v>
      </c>
      <c r="B25" s="17">
        <v>1030</v>
      </c>
      <c r="C25" s="17">
        <v>515</v>
      </c>
      <c r="D25" s="17">
        <v>1236</v>
      </c>
      <c r="E25" s="17">
        <v>824</v>
      </c>
      <c r="F25" s="17">
        <v>1545</v>
      </c>
      <c r="G25" s="17">
        <v>206</v>
      </c>
      <c r="H25" s="17">
        <v>1854</v>
      </c>
      <c r="I25" s="17">
        <v>721</v>
      </c>
      <c r="J25" s="17">
        <v>1133</v>
      </c>
      <c r="K25" s="18">
        <v>618</v>
      </c>
      <c r="L25" s="17">
        <v>1442</v>
      </c>
      <c r="M25" s="17">
        <v>927</v>
      </c>
      <c r="N25" s="19">
        <f t="shared" si="17"/>
        <v>12051</v>
      </c>
    </row>
    <row r="26" spans="1:14" ht="30" x14ac:dyDescent="0.25">
      <c r="A26" s="16" t="s">
        <v>20</v>
      </c>
      <c r="B26" s="17">
        <v>2021</v>
      </c>
      <c r="C26" s="17">
        <v>1010</v>
      </c>
      <c r="D26" s="17">
        <v>2425</v>
      </c>
      <c r="E26" s="17">
        <v>1617</v>
      </c>
      <c r="F26" s="17">
        <v>3032</v>
      </c>
      <c r="G26" s="17">
        <v>404</v>
      </c>
      <c r="H26" s="17">
        <v>3638</v>
      </c>
      <c r="I26" s="17">
        <v>1414</v>
      </c>
      <c r="J26" s="17">
        <v>2223</v>
      </c>
      <c r="K26" s="18">
        <v>1212</v>
      </c>
      <c r="L26" s="17">
        <v>1212</v>
      </c>
      <c r="M26" s="17">
        <v>1819</v>
      </c>
      <c r="N26" s="19">
        <f t="shared" si="17"/>
        <v>22027</v>
      </c>
    </row>
    <row r="27" spans="1:14" ht="30" x14ac:dyDescent="0.25">
      <c r="A27" s="32" t="s">
        <v>34</v>
      </c>
      <c r="B27" s="17">
        <v>14137</v>
      </c>
      <c r="C27" s="17">
        <v>7068</v>
      </c>
      <c r="D27" s="17">
        <v>16964</v>
      </c>
      <c r="E27" s="17">
        <v>11309</v>
      </c>
      <c r="F27" s="17">
        <v>21205</v>
      </c>
      <c r="G27" s="17">
        <v>2857</v>
      </c>
      <c r="H27" s="17">
        <v>25446</v>
      </c>
      <c r="I27" s="17">
        <v>9895</v>
      </c>
      <c r="J27" s="17">
        <v>15550</v>
      </c>
      <c r="K27" s="18">
        <v>8482</v>
      </c>
      <c r="L27" s="17">
        <v>19792</v>
      </c>
      <c r="M27" s="17">
        <v>12723</v>
      </c>
      <c r="N27" s="19">
        <f t="shared" si="17"/>
        <v>165428</v>
      </c>
    </row>
    <row r="28" spans="1:14" ht="30" x14ac:dyDescent="0.25">
      <c r="A28" s="16" t="s">
        <v>21</v>
      </c>
      <c r="B28" s="17">
        <v>1593</v>
      </c>
      <c r="C28" s="17">
        <v>796</v>
      </c>
      <c r="D28" s="17">
        <v>1912</v>
      </c>
      <c r="E28" s="17">
        <v>1275</v>
      </c>
      <c r="F28" s="17">
        <v>2390</v>
      </c>
      <c r="G28" s="17">
        <v>318</v>
      </c>
      <c r="H28" s="17">
        <v>2868</v>
      </c>
      <c r="I28" s="17">
        <v>1115</v>
      </c>
      <c r="J28" s="17">
        <v>1753</v>
      </c>
      <c r="K28" s="18">
        <v>956</v>
      </c>
      <c r="L28" s="17">
        <v>2231</v>
      </c>
      <c r="M28" s="17">
        <v>1434</v>
      </c>
      <c r="N28" s="19">
        <f t="shared" si="17"/>
        <v>18641</v>
      </c>
    </row>
    <row r="29" spans="1:14" ht="30" x14ac:dyDescent="0.25">
      <c r="A29" s="16" t="s">
        <v>22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8">
        <v>0</v>
      </c>
      <c r="L29" s="17">
        <v>0</v>
      </c>
      <c r="M29" s="17">
        <v>0</v>
      </c>
      <c r="N29" s="19">
        <f t="shared" si="17"/>
        <v>0</v>
      </c>
    </row>
    <row r="30" spans="1:14" x14ac:dyDescent="0.25">
      <c r="A30" s="11" t="s">
        <v>16</v>
      </c>
      <c r="B30" s="20">
        <v>12416</v>
      </c>
      <c r="C30" s="20">
        <v>6208</v>
      </c>
      <c r="D30" s="20">
        <v>14900</v>
      </c>
      <c r="E30" s="20">
        <v>9933</v>
      </c>
      <c r="F30" s="20">
        <v>18624</v>
      </c>
      <c r="G30" s="20">
        <v>2483</v>
      </c>
      <c r="H30" s="20">
        <v>22349</v>
      </c>
      <c r="I30" s="20">
        <v>8691</v>
      </c>
      <c r="J30" s="20">
        <v>13657</v>
      </c>
      <c r="K30" s="21">
        <v>7449</v>
      </c>
      <c r="L30" s="20">
        <v>17382</v>
      </c>
      <c r="M30" s="20">
        <v>11174</v>
      </c>
      <c r="N30" s="10">
        <f t="shared" si="17"/>
        <v>145266</v>
      </c>
    </row>
    <row r="31" spans="1:14" x14ac:dyDescent="0.25">
      <c r="A31" s="12" t="s">
        <v>17</v>
      </c>
      <c r="B31" s="3">
        <f>SUM(B32:B37)</f>
        <v>33451</v>
      </c>
      <c r="C31" s="3">
        <f t="shared" ref="C31" si="18">SUM(C32:C37)</f>
        <v>16725</v>
      </c>
      <c r="D31" s="3">
        <f t="shared" ref="D31" si="19">SUM(D32:D37)</f>
        <v>40143</v>
      </c>
      <c r="E31" s="3">
        <f t="shared" ref="E31" si="20">SUM(E32:E37)</f>
        <v>26761</v>
      </c>
      <c r="F31" s="3">
        <f t="shared" ref="F31" si="21">SUM(F32:F37)</f>
        <v>50179</v>
      </c>
      <c r="G31" s="3">
        <f t="shared" ref="G31" si="22">SUM(G32:G37)</f>
        <v>6708</v>
      </c>
      <c r="H31" s="3">
        <f t="shared" ref="H31" si="23">SUM(H32:H37)</f>
        <v>60236</v>
      </c>
      <c r="I31" s="3">
        <f t="shared" ref="I31" si="24">SUM(I32:I37)</f>
        <v>23414</v>
      </c>
      <c r="J31" s="3">
        <f t="shared" ref="J31" si="25">SUM(J32:J37)</f>
        <v>36762</v>
      </c>
      <c r="K31" s="4">
        <f t="shared" ref="K31" si="26">SUM(K32:K37)</f>
        <v>20071</v>
      </c>
      <c r="L31" s="3">
        <f t="shared" ref="L31" si="27">SUM(L32:L37)</f>
        <v>46751</v>
      </c>
      <c r="M31" s="3">
        <f t="shared" ref="M31" si="28">SUM(M32:M37)</f>
        <v>30107</v>
      </c>
      <c r="N31" s="5">
        <f>SUM(N32:N37)</f>
        <v>391308</v>
      </c>
    </row>
    <row r="32" spans="1:14" ht="30" x14ac:dyDescent="0.25">
      <c r="A32" s="16" t="s">
        <v>23</v>
      </c>
      <c r="B32" s="17">
        <v>9764</v>
      </c>
      <c r="C32" s="17">
        <v>4882</v>
      </c>
      <c r="D32" s="17">
        <v>11716</v>
      </c>
      <c r="E32" s="17">
        <v>7811</v>
      </c>
      <c r="F32" s="17">
        <v>14646</v>
      </c>
      <c r="G32" s="17">
        <v>1952</v>
      </c>
      <c r="H32" s="17">
        <v>17595</v>
      </c>
      <c r="I32" s="17">
        <v>6834</v>
      </c>
      <c r="J32" s="17">
        <v>10705</v>
      </c>
      <c r="K32" s="18">
        <v>5858</v>
      </c>
      <c r="L32" s="17">
        <v>13629</v>
      </c>
      <c r="M32" s="17">
        <v>8787</v>
      </c>
      <c r="N32" s="19">
        <f t="shared" ref="N32:N37" si="29">SUM(B32:M32)</f>
        <v>114179</v>
      </c>
    </row>
    <row r="33" spans="1:14" ht="30" x14ac:dyDescent="0.25">
      <c r="A33" s="16" t="s">
        <v>24</v>
      </c>
      <c r="B33" s="17">
        <v>1298</v>
      </c>
      <c r="C33" s="17">
        <v>649</v>
      </c>
      <c r="D33" s="17">
        <v>1558</v>
      </c>
      <c r="E33" s="17">
        <v>1038</v>
      </c>
      <c r="F33" s="17">
        <v>1947</v>
      </c>
      <c r="G33" s="17">
        <v>259</v>
      </c>
      <c r="H33" s="17">
        <v>2337</v>
      </c>
      <c r="I33" s="17">
        <v>908</v>
      </c>
      <c r="J33" s="17">
        <v>1428</v>
      </c>
      <c r="K33" s="18">
        <v>779</v>
      </c>
      <c r="L33" s="17">
        <v>1817</v>
      </c>
      <c r="M33" s="17">
        <v>1168</v>
      </c>
      <c r="N33" s="19">
        <f t="shared" si="29"/>
        <v>15186</v>
      </c>
    </row>
    <row r="34" spans="1:14" ht="30" x14ac:dyDescent="0.25">
      <c r="A34" s="16" t="s">
        <v>25</v>
      </c>
      <c r="B34" s="17">
        <v>2546</v>
      </c>
      <c r="C34" s="17">
        <v>1273</v>
      </c>
      <c r="D34" s="17">
        <v>3056</v>
      </c>
      <c r="E34" s="17">
        <v>2037</v>
      </c>
      <c r="F34" s="17">
        <v>3820</v>
      </c>
      <c r="G34" s="17">
        <v>509</v>
      </c>
      <c r="H34" s="17">
        <v>4584</v>
      </c>
      <c r="I34" s="17">
        <v>1782</v>
      </c>
      <c r="J34" s="17">
        <v>2801</v>
      </c>
      <c r="K34" s="18">
        <v>1528</v>
      </c>
      <c r="L34" s="17">
        <v>3567</v>
      </c>
      <c r="M34" s="17">
        <v>2292</v>
      </c>
      <c r="N34" s="19">
        <f t="shared" si="29"/>
        <v>29795</v>
      </c>
    </row>
    <row r="35" spans="1:14" ht="45" x14ac:dyDescent="0.25">
      <c r="A35" s="32" t="s">
        <v>35</v>
      </c>
      <c r="B35" s="17">
        <v>17837</v>
      </c>
      <c r="C35" s="17">
        <v>8918</v>
      </c>
      <c r="D35" s="17">
        <v>21405</v>
      </c>
      <c r="E35" s="17">
        <v>14270</v>
      </c>
      <c r="F35" s="17">
        <v>26756</v>
      </c>
      <c r="G35" s="17">
        <v>3587</v>
      </c>
      <c r="H35" s="17">
        <v>32108</v>
      </c>
      <c r="I35" s="17">
        <v>12486</v>
      </c>
      <c r="J35" s="17">
        <v>19621</v>
      </c>
      <c r="K35" s="18">
        <v>10702</v>
      </c>
      <c r="L35" s="17">
        <v>24929</v>
      </c>
      <c r="M35" s="17">
        <v>16054</v>
      </c>
      <c r="N35" s="19">
        <f t="shared" si="29"/>
        <v>208673</v>
      </c>
    </row>
    <row r="36" spans="1:14" ht="30" x14ac:dyDescent="0.25">
      <c r="A36" s="16" t="s">
        <v>26</v>
      </c>
      <c r="B36" s="17">
        <v>2006</v>
      </c>
      <c r="C36" s="17">
        <v>1003</v>
      </c>
      <c r="D36" s="17">
        <v>2408</v>
      </c>
      <c r="E36" s="17">
        <v>1605</v>
      </c>
      <c r="F36" s="17">
        <v>3010</v>
      </c>
      <c r="G36" s="17">
        <v>401</v>
      </c>
      <c r="H36" s="17">
        <v>3612</v>
      </c>
      <c r="I36" s="17">
        <v>1404</v>
      </c>
      <c r="J36" s="17">
        <v>2207</v>
      </c>
      <c r="K36" s="18">
        <v>1204</v>
      </c>
      <c r="L36" s="17">
        <v>2809</v>
      </c>
      <c r="M36" s="17">
        <v>1806</v>
      </c>
      <c r="N36" s="19">
        <f t="shared" si="29"/>
        <v>23475</v>
      </c>
    </row>
    <row r="37" spans="1:14" ht="45" x14ac:dyDescent="0.25">
      <c r="A37" s="16" t="s">
        <v>27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18">
        <v>0</v>
      </c>
      <c r="L37" s="17">
        <v>0</v>
      </c>
      <c r="M37" s="17">
        <v>0</v>
      </c>
      <c r="N37" s="19">
        <f t="shared" si="29"/>
        <v>0</v>
      </c>
    </row>
    <row r="38" spans="1:14" x14ac:dyDescent="0.25">
      <c r="A38" s="6" t="s">
        <v>0</v>
      </c>
      <c r="B38" s="6">
        <f>B23+B30-B31</f>
        <v>5496</v>
      </c>
      <c r="C38" s="6">
        <f t="shared" ref="C38:M38" si="30">C23+C30-C31</f>
        <v>2747</v>
      </c>
      <c r="D38" s="6">
        <f t="shared" si="30"/>
        <v>6594</v>
      </c>
      <c r="E38" s="6">
        <f t="shared" si="30"/>
        <v>4397</v>
      </c>
      <c r="F38" s="6">
        <f t="shared" si="30"/>
        <v>8243</v>
      </c>
      <c r="G38" s="6">
        <f t="shared" si="30"/>
        <v>1110</v>
      </c>
      <c r="H38" s="6">
        <f t="shared" si="30"/>
        <v>9870</v>
      </c>
      <c r="I38" s="6">
        <f t="shared" si="30"/>
        <v>3847</v>
      </c>
      <c r="J38" s="6">
        <f t="shared" si="30"/>
        <v>6079</v>
      </c>
      <c r="K38" s="7">
        <f t="shared" si="30"/>
        <v>3296</v>
      </c>
      <c r="L38" s="6">
        <f t="shared" si="30"/>
        <v>6159</v>
      </c>
      <c r="M38" s="6">
        <f t="shared" si="30"/>
        <v>4945</v>
      </c>
      <c r="N38" s="8">
        <f>N23+N30-N31</f>
        <v>62783</v>
      </c>
    </row>
    <row r="39" spans="1:14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1:14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3" spans="1:14" ht="45" x14ac:dyDescent="0.25">
      <c r="A43" s="26" t="s">
        <v>30</v>
      </c>
    </row>
    <row r="44" spans="1:14" x14ac:dyDescent="0.25">
      <c r="A44" s="29">
        <f>N38-N17</f>
        <v>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Timur Salimov</cp:lastModifiedBy>
  <dcterms:created xsi:type="dcterms:W3CDTF">2015-06-05T18:19:34Z</dcterms:created>
  <dcterms:modified xsi:type="dcterms:W3CDTF">2023-12-13T10:35:12Z</dcterms:modified>
</cp:coreProperties>
</file>