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8bec9ddf003e19/Documents/MyGame/GameZ/游戏实时进程/"/>
    </mc:Choice>
  </mc:AlternateContent>
  <xr:revisionPtr revIDLastSave="931" documentId="11_EF7476C5BB5CABAB6462AD6072B193937BAACDD2" xr6:coauthVersionLast="47" xr6:coauthVersionMax="47" xr10:uidLastSave="{9DCE209C-CAE8-4A5B-88F7-E87D867F068A}"/>
  <bookViews>
    <workbookView xWindow="38290" yWindow="910" windowWidth="38620" windowHeight="21100" activeTab="5" xr2:uid="{00000000-000D-0000-FFFF-FFFF00000000}"/>
  </bookViews>
  <sheets>
    <sheet name="现金和存款" sheetId="6" r:id="rId1"/>
    <sheet name="贵金属资产" sheetId="7" r:id="rId2"/>
    <sheet name="股票资产" sheetId="1" r:id="rId3"/>
    <sheet name="房产资产清单" sheetId="2" r:id="rId4"/>
    <sheet name="交通工具" sheetId="3" r:id="rId5"/>
    <sheet name="医疗物资" sheetId="4" r:id="rId6"/>
    <sheet name="食物补给清单" sheetId="5" r:id="rId7"/>
    <sheet name="其他物品物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6" l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14" i="6"/>
  <c r="I12" i="5"/>
  <c r="B12" i="5" s="1" a="1"/>
  <c r="B12" i="5" s="1"/>
  <c r="I3" i="5"/>
  <c r="B3" i="5" s="1" a="1"/>
  <c r="B3" i="5" s="1"/>
  <c r="I4" i="5"/>
  <c r="B4" i="5" s="1" a="1"/>
  <c r="B4" i="5" s="1"/>
  <c r="I5" i="5"/>
  <c r="B5" i="5" s="1" a="1"/>
  <c r="B5" i="5" s="1"/>
  <c r="I6" i="5"/>
  <c r="B6" i="5" s="1" a="1"/>
  <c r="B6" i="5" s="1"/>
  <c r="I7" i="5"/>
  <c r="B7" i="5" s="1" a="1"/>
  <c r="B7" i="5" s="1"/>
  <c r="I8" i="5"/>
  <c r="B8" i="5" s="1" a="1"/>
  <c r="B8" i="5" s="1"/>
  <c r="I9" i="5"/>
  <c r="B9" i="5" s="1" a="1"/>
  <c r="B9" i="5" s="1"/>
  <c r="I10" i="5"/>
  <c r="B10" i="5" s="1" a="1"/>
  <c r="B10" i="5" s="1"/>
  <c r="I11" i="5"/>
  <c r="B11" i="5" s="1" a="1"/>
  <c r="B11" i="5" s="1"/>
  <c r="I14" i="5"/>
  <c r="B14" i="5" s="1" a="1"/>
  <c r="B14" i="5" s="1"/>
  <c r="I15" i="5"/>
  <c r="B15" i="5" s="1" a="1"/>
  <c r="B15" i="5" s="1"/>
  <c r="I17" i="5"/>
  <c r="B17" i="5" s="1" a="1"/>
  <c r="B17" i="5" s="1"/>
  <c r="I18" i="5"/>
  <c r="B18" i="5" s="1" a="1"/>
  <c r="B18" i="5" s="1"/>
  <c r="I19" i="5"/>
  <c r="B19" i="5" s="1" a="1"/>
  <c r="B19" i="5" s="1"/>
  <c r="I2" i="5"/>
  <c r="B2" i="5" s="1" a="1"/>
  <c r="B2" i="5" s="1"/>
  <c r="E27" i="6"/>
  <c r="D3" i="7"/>
  <c r="D2" i="7"/>
  <c r="F3" i="6"/>
  <c r="F4" i="6" s="1"/>
  <c r="F5" i="6" s="1"/>
  <c r="F6" i="6" s="1"/>
  <c r="F7" i="6" s="1"/>
  <c r="F8" i="6" s="1"/>
  <c r="F9" i="6" s="1"/>
  <c r="F10" i="6" s="1"/>
  <c r="F11" i="6" s="1"/>
  <c r="F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<sst xmlns="http://schemas.openxmlformats.org/spreadsheetml/2006/main" count="494" uniqueCount="284">
  <si>
    <t>公司名称</t>
  </si>
  <si>
    <t>买入金额</t>
  </si>
  <si>
    <t>买入均价</t>
  </si>
  <si>
    <t>当前股价</t>
  </si>
  <si>
    <t>持股数量</t>
  </si>
  <si>
    <t>当前市值</t>
  </si>
  <si>
    <t>房产名称</t>
  </si>
  <si>
    <t>地点</t>
  </si>
  <si>
    <t>小区/位置</t>
  </si>
  <si>
    <t>类型</t>
  </si>
  <si>
    <t>购入价格</t>
  </si>
  <si>
    <t>所有权</t>
  </si>
  <si>
    <t>备注</t>
  </si>
  <si>
    <t>房产一</t>
  </si>
  <si>
    <t>房产二</t>
  </si>
  <si>
    <t>房产三</t>
  </si>
  <si>
    <t>房产四</t>
  </si>
  <si>
    <t>房产五</t>
  </si>
  <si>
    <t>主宅</t>
  </si>
  <si>
    <t>小姨住宅</t>
  </si>
  <si>
    <t>云南曲靖</t>
  </si>
  <si>
    <t>安徽潼影</t>
  </si>
  <si>
    <t>汇安小区2栋302</t>
  </si>
  <si>
    <t>汇安小区1栋402</t>
  </si>
  <si>
    <t>汇安小区3栋102</t>
  </si>
  <si>
    <t>汇安小区4栋501</t>
  </si>
  <si>
    <t>汇安小区2栋403</t>
  </si>
  <si>
    <t>岭南小区</t>
  </si>
  <si>
    <t>碧岭小区</t>
  </si>
  <si>
    <t>单元房三楼</t>
  </si>
  <si>
    <t>单元房四楼</t>
  </si>
  <si>
    <t>单元房一楼</t>
  </si>
  <si>
    <t>单元房五楼</t>
  </si>
  <si>
    <t>三层独栋（带地下室）</t>
  </si>
  <si>
    <t>全款</t>
  </si>
  <si>
    <t>自建 / 施工中</t>
  </si>
  <si>
    <t>闲置</t>
  </si>
  <si>
    <t>暂未使用</t>
  </si>
  <si>
    <t>出租中</t>
  </si>
  <si>
    <t>代售</t>
  </si>
  <si>
    <t>借给崔亮居住</t>
  </si>
  <si>
    <t>主角自住（由老梁施工队负责）</t>
  </si>
  <si>
    <t>小姨房，自由居住但不可支配</t>
  </si>
  <si>
    <t>交通工具</t>
  </si>
  <si>
    <t>品牌 / 型号</t>
  </si>
  <si>
    <t>所有状态</t>
  </si>
  <si>
    <t>卡罗拉</t>
  </si>
  <si>
    <t>自有</t>
  </si>
  <si>
    <t>主角原始所有车辆</t>
  </si>
  <si>
    <t>物资名称</t>
  </si>
  <si>
    <t>数量 / 单位</t>
  </si>
  <si>
    <t>来源</t>
  </si>
  <si>
    <t>强效止痛剂</t>
  </si>
  <si>
    <t>布洛芬缓释胶囊</t>
  </si>
  <si>
    <t>头孢抗生素</t>
  </si>
  <si>
    <t>注射用肾上腺素</t>
  </si>
  <si>
    <t>糖盐水（500ml）</t>
  </si>
  <si>
    <t>创伤敷料</t>
  </si>
  <si>
    <t>抗菌绷带</t>
  </si>
  <si>
    <t>简化医疗物资包</t>
  </si>
  <si>
    <t>10片</t>
  </si>
  <si>
    <t>6板</t>
  </si>
  <si>
    <t>6日用量</t>
  </si>
  <si>
    <t>4支</t>
  </si>
  <si>
    <t>20袋</t>
  </si>
  <si>
    <t>10包</t>
  </si>
  <si>
    <t>3盒</t>
  </si>
  <si>
    <t>1套</t>
  </si>
  <si>
    <t>赵医生</t>
  </si>
  <si>
    <t>美国购入（9/2）</t>
  </si>
  <si>
    <t>严重创伤退烧用</t>
  </si>
  <si>
    <t>常备镇痛退烧药</t>
  </si>
  <si>
    <t>广谱抗菌药</t>
  </si>
  <si>
    <t>过敏 / 心搏骤停急救</t>
  </si>
  <si>
    <t>输液补液液</t>
  </si>
  <si>
    <t>伤口清洗包扎</t>
  </si>
  <si>
    <t>外伤防感染处理</t>
  </si>
  <si>
    <t>可能随身携带</t>
  </si>
  <si>
    <t>类别</t>
  </si>
  <si>
    <t xml:space="preserve"> </t>
  </si>
  <si>
    <t>价格</t>
  </si>
  <si>
    <t>余额</t>
  </si>
  <si>
    <t>时间</t>
  </si>
  <si>
    <t>对象</t>
  </si>
  <si>
    <t>用途</t>
  </si>
  <si>
    <t>地下药品交易：芬太尼，吗啡，ritalin</t>
  </si>
  <si>
    <t>唐哥</t>
  </si>
  <si>
    <t>介绍费/感谢金</t>
  </si>
  <si>
    <t>吗啡</t>
  </si>
  <si>
    <t>芬太尼</t>
  </si>
  <si>
    <t>Ritalin</t>
  </si>
  <si>
    <t>4片</t>
  </si>
  <si>
    <t>精神刺激类中枢药物，主治ADHD、疲劳</t>
  </si>
  <si>
    <t>名称</t>
  </si>
  <si>
    <t>数量</t>
  </si>
  <si>
    <t>种类</t>
  </si>
  <si>
    <t>价值</t>
  </si>
  <si>
    <t>黄金</t>
  </si>
  <si>
    <t>数量(g)</t>
  </si>
  <si>
    <t>目前市场单价(￥/g)</t>
  </si>
  <si>
    <t>消费金额</t>
  </si>
  <si>
    <t>描述</t>
  </si>
  <si>
    <t>购入时间</t>
  </si>
  <si>
    <t>火器</t>
  </si>
  <si>
    <t>配备弹夹和子弹</t>
  </si>
  <si>
    <t>美国</t>
  </si>
  <si>
    <t>留美没带回</t>
  </si>
  <si>
    <t>防护</t>
  </si>
  <si>
    <t>高级防弹背心</t>
  </si>
  <si>
    <t>生存</t>
  </si>
  <si>
    <t>滤水器，干粮</t>
  </si>
  <si>
    <t>状态</t>
  </si>
  <si>
    <t>拥有</t>
  </si>
  <si>
    <t>照明灯</t>
  </si>
  <si>
    <t>帐篷</t>
  </si>
  <si>
    <t>折叠救生刀</t>
  </si>
  <si>
    <t>野战伪装衣</t>
  </si>
  <si>
    <t>夜视/反侦察一体望远镜</t>
  </si>
  <si>
    <t>实用工具</t>
  </si>
  <si>
    <t>橡皮泥</t>
  </si>
  <si>
    <t>用来复印钥匙</t>
  </si>
  <si>
    <t>刘照</t>
  </si>
  <si>
    <t>主粮批发</t>
  </si>
  <si>
    <t>购买食品密封桶200L共16个，加干燥剂量，和一些封边</t>
  </si>
  <si>
    <t>请陶笠安在农家菜馆吃午饭</t>
  </si>
  <si>
    <t>给老梁施工队的12人买午饭</t>
  </si>
  <si>
    <t>付给老梁房屋改造工程中期款项</t>
  </si>
  <si>
    <t>n/a</t>
  </si>
  <si>
    <t>老梁</t>
  </si>
  <si>
    <t>容器</t>
  </si>
  <si>
    <t>拥有，存放在农村中转站</t>
  </si>
  <si>
    <t>属于陶笠安，但是主角可以用</t>
  </si>
  <si>
    <t>200L空的PE食品密封桶</t>
  </si>
  <si>
    <t>50L空的PE食品密封桶</t>
  </si>
  <si>
    <t>内容物</t>
  </si>
  <si>
    <t>包装处理</t>
  </si>
  <si>
    <t>面粉</t>
  </si>
  <si>
    <t>玉米碴 + 小米</t>
  </si>
  <si>
    <t>白芸豆 + 红薯干</t>
  </si>
  <si>
    <t>股市</t>
  </si>
  <si>
    <t>赤能能源股票全仓最高点抛售</t>
  </si>
  <si>
    <t>2022款福特Everest 改装型</t>
  </si>
  <si>
    <t>不可用</t>
  </si>
  <si>
    <t>汽油SUV</t>
  </si>
  <si>
    <t>柴油主力战车</t>
  </si>
  <si>
    <t xml:space="preserve"> 老六</t>
  </si>
  <si>
    <t>主车尾款 ¥238,000 + 副车升级额外定金 ¥50,000</t>
  </si>
  <si>
    <t>打车</t>
  </si>
  <si>
    <t>主食</t>
  </si>
  <si>
    <t>给衣衣买的</t>
  </si>
  <si>
    <t>衣衣的清单采购</t>
  </si>
  <si>
    <t>小包包装</t>
  </si>
  <si>
    <t>奶香玉米棒</t>
  </si>
  <si>
    <t>零食</t>
  </si>
  <si>
    <t>柿饼</t>
  </si>
  <si>
    <t>柚子味跳跳糖</t>
  </si>
  <si>
    <t>咸蛋黄锅巴</t>
  </si>
  <si>
    <t>黑芝麻糖片</t>
  </si>
  <si>
    <t>冻干草莓脆</t>
  </si>
  <si>
    <t>蜜桃味蒟蒻果冻</t>
  </si>
  <si>
    <t>三色奶酪棒</t>
  </si>
  <si>
    <t>小辣牛肉干</t>
  </si>
  <si>
    <t>草莓味QQ糖</t>
  </si>
  <si>
    <t>生活用品</t>
  </si>
  <si>
    <t>软软的棉拖鞋</t>
  </si>
  <si>
    <t>电热水袋</t>
  </si>
  <si>
    <t>厚故事书</t>
  </si>
  <si>
    <t>文具/书籍</t>
  </si>
  <si>
    <t>衣衣的清单，线上采购</t>
  </si>
  <si>
    <t>红烧牛肉面</t>
  </si>
  <si>
    <t>牛骨汤面</t>
  </si>
  <si>
    <t>老坛酸菜面</t>
  </si>
  <si>
    <t>香菇鸡丝面</t>
  </si>
  <si>
    <t>芝士火鸡面</t>
  </si>
  <si>
    <t>夜店烧（日式）</t>
  </si>
  <si>
    <t>淘宝百亿补贴</t>
  </si>
  <si>
    <t>淘宝采购方便面</t>
  </si>
  <si>
    <t>老丁</t>
  </si>
  <si>
    <t>农机合作社租金+押金</t>
  </si>
  <si>
    <t>第二批地下药品交易的尾款和第三批的定金</t>
  </si>
  <si>
    <t>呼伦贝尔的机票和住宿租车</t>
  </si>
  <si>
    <t>下馆子</t>
  </si>
  <si>
    <t>老林</t>
  </si>
  <si>
    <t>同上</t>
  </si>
  <si>
    <t>5吨-50低温柴油定金（总价的一半）</t>
  </si>
  <si>
    <t>大胡子</t>
  </si>
  <si>
    <t>3安瓿</t>
  </si>
  <si>
    <t>5安瓿</t>
  </si>
  <si>
    <t>哌替啶</t>
  </si>
  <si>
    <t xml:space="preserve">小剂量止痛针 </t>
  </si>
  <si>
    <t>换金条</t>
  </si>
  <si>
    <t>郭大军</t>
  </si>
  <si>
    <t>5吨-50低温柴油运费</t>
  </si>
  <si>
    <t>Ivan</t>
  </si>
  <si>
    <t>东欧管制药品</t>
  </si>
  <si>
    <t>9/20/2025</t>
  </si>
  <si>
    <t>9/20/25</t>
  </si>
  <si>
    <t>老六</t>
  </si>
  <si>
    <t>副车尾款</t>
  </si>
  <si>
    <t>24k黄金10g/条</t>
  </si>
  <si>
    <t>王秀灵租住（小姨）</t>
  </si>
  <si>
    <t>单元出租房</t>
  </si>
  <si>
    <t>方便面</t>
  </si>
  <si>
    <t>柴油货运副车</t>
  </si>
  <si>
    <t>高顶改装商务厢型车</t>
  </si>
  <si>
    <t>Walther PDP Compact</t>
  </si>
  <si>
    <t>9/21/25</t>
  </si>
  <si>
    <t>真空小包装 + 冷冻杀虫卵 + 双干燥剂 + 200L食品密封桶</t>
  </si>
  <si>
    <t>装载重量（斤）</t>
  </si>
  <si>
    <t>副食</t>
  </si>
  <si>
    <t>豆制品</t>
  </si>
  <si>
    <t>咸菜/小菜</t>
  </si>
  <si>
    <t>其他（粉丝，干香肠等）</t>
  </si>
  <si>
    <t>肉类罐头</t>
  </si>
  <si>
    <t>蔬菜干货（海带蘑菇等）</t>
  </si>
  <si>
    <t xml:space="preserve">芡实 </t>
  </si>
  <si>
    <t xml:space="preserve">绿豆 </t>
  </si>
  <si>
    <t xml:space="preserve">红豆 </t>
  </si>
  <si>
    <t xml:space="preserve">黑豆 </t>
  </si>
  <si>
    <t xml:space="preserve">薏仁 </t>
  </si>
  <si>
    <t xml:space="preserve">燕麦 </t>
  </si>
  <si>
    <t>蛋白质</t>
  </si>
  <si>
    <t>大米</t>
  </si>
  <si>
    <t>单位热量 kcal/100g</t>
  </si>
  <si>
    <t>糯米</t>
  </si>
  <si>
    <t>kcal</t>
  </si>
  <si>
    <t>粮食尾款</t>
  </si>
  <si>
    <t>$美元支出</t>
  </si>
  <si>
    <t>西雅图靶场：买枪加训练弹Walther PDP，9mm</t>
  </si>
  <si>
    <t>西雅图靶场：训练</t>
  </si>
  <si>
    <t>Walther PDP Compact（9mm）</t>
  </si>
  <si>
    <t>子弹</t>
  </si>
  <si>
    <t>Kroger 9mm 一般用途弹药（</t>
  </si>
  <si>
    <t>kroger 9mm手枪</t>
  </si>
  <si>
    <t>西雅图靶场：训练 + 买子弹</t>
  </si>
  <si>
    <t>9/23/25</t>
  </si>
  <si>
    <t>9/22/25</t>
  </si>
  <si>
    <t>机场早饭两份连咖啡</t>
  </si>
  <si>
    <t>盐酸氢吗啡酮注射液</t>
  </si>
  <si>
    <t>强效镇痛药，比吗啡还猛，极端疼痛处理，比如严重创伤、术后、器官穿孔等</t>
  </si>
  <si>
    <t>布洛芬啡舌下片</t>
  </si>
  <si>
    <t>可用于缓解轻中度疼痛，也可作为止瘾药物过渡期使用，长效、不易过量，适合耐力型玩家长时间服药维稳状态</t>
  </si>
  <si>
    <t>咪达唑仑注射液</t>
  </si>
  <si>
    <t>镇静剂 + 抗癫痫，高压环境中让人“快速安静下来”，包括自己</t>
  </si>
  <si>
    <t>纳洛酮注射器</t>
  </si>
  <si>
    <t>解除阿片类药物（如吗啡、芬太尼）过量导致的昏迷、呼吸抑制</t>
  </si>
  <si>
    <t>极强效、极危险的阿片类止痛贴片，癌症级别的剧痛控制</t>
  </si>
  <si>
    <t>副作用较轻，适合长时间行动中的应急维稳。</t>
  </si>
  <si>
    <t>100mg</t>
  </si>
  <si>
    <t>2支</t>
  </si>
  <si>
    <t>50 mcg/hr × 72hr × 3片</t>
  </si>
  <si>
    <t>芬太尼透皮贴</t>
  </si>
  <si>
    <t>盐酸曲马多缓释胶囊</t>
  </si>
  <si>
    <t>100mg × 12 粒</t>
  </si>
  <si>
    <t xml:space="preserve">2mg × 10片 </t>
  </si>
  <si>
    <t>5mg/ml × 5ml</t>
  </si>
  <si>
    <t>ivan</t>
  </si>
  <si>
    <t>9/25/2025</t>
  </si>
  <si>
    <t>第二批药品订单</t>
  </si>
  <si>
    <t>小姨</t>
  </si>
  <si>
    <t>普通医疗用具转账</t>
  </si>
  <si>
    <t>·      一次性雨衣 / 雨披</t>
  </si>
  <si>
    <t>·      防水胶带</t>
  </si>
  <si>
    <t>·      防潮毯（应急可做隔水垫）</t>
  </si>
  <si>
    <t>·      简易防水医用手套 / 靴套</t>
  </si>
  <si>
    <t>·      漏电应急小插座盖（常见小物）</t>
  </si>
  <si>
    <t>·      便携防蚊药、创可贴多备（洪涝后蚊虫多）</t>
  </si>
  <si>
    <t>·      口服净水片（或简易便携滤水杯）</t>
  </si>
  <si>
    <t>·      高效酒精消毒湿巾（洪水里细菌多）</t>
  </si>
  <si>
    <t>·      备用口罩、N95（洪涝后易发呼吸道）</t>
  </si>
  <si>
    <t>·      急救小包（含基础消毒、包扎）同前一并覆盖</t>
  </si>
  <si>
    <t>·      止血带</t>
  </si>
  <si>
    <t>·      创可贴</t>
  </si>
  <si>
    <t>·      碘伏</t>
  </si>
  <si>
    <t>·      酒精棉片</t>
  </si>
  <si>
    <t>·      一次性口罩与手</t>
  </si>
  <si>
    <t>·      简易颈托</t>
  </si>
  <si>
    <t>·      基础退烧药</t>
  </si>
  <si>
    <t>·      免洗洗手液</t>
  </si>
  <si>
    <t>·      温度计</t>
  </si>
  <si>
    <t>·      外伤敷料</t>
  </si>
  <si>
    <t>·      眼药水等全套通用型</t>
  </si>
  <si>
    <t>·      简易外科缝合小套件</t>
  </si>
  <si>
    <t>人工合成的阿片类镇痛药物，又被称为杜冷丁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</si>
</sst>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64" formatCode="&quot;¥&quot;#,##0;[Red]&quot;¥&quot;#,##0"/>
    <numFmt numFmtId="165" formatCode="&quot;¥&quot;#,##0"/>
    <numFmt numFmtId="166" formatCode="m/d/yy;@"/>
    <numFmt numFmtId="167" formatCode="0.0"/>
    <numFmt numFmtId="169" formatCode="[$$-409]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6" fontId="2" fillId="2" borderId="0" xfId="0" applyNumberFormat="1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6" fontId="2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0" xfId="0" applyNumberFormat="1" applyFont="1" applyFill="1"/>
    <xf numFmtId="164" fontId="2" fillId="2" borderId="0" xfId="0" applyNumberFormat="1" applyFont="1" applyFill="1"/>
    <xf numFmtId="166" fontId="2" fillId="2" borderId="0" xfId="0" applyNumberFormat="1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9" fontId="2" fillId="2" borderId="0" xfId="0" applyNumberFormat="1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D69D-C524-4123-9CE0-98642661A48D}">
  <dimension ref="A1:K34"/>
  <sheetViews>
    <sheetView topLeftCell="A13" zoomScale="200" zoomScaleNormal="200" workbookViewId="0">
      <selection activeCell="F38" sqref="F38"/>
    </sheetView>
  </sheetViews>
  <sheetFormatPr defaultRowHeight="14.5" x14ac:dyDescent="0.35"/>
  <cols>
    <col min="1" max="1" width="9.453125" style="18" bestFit="1" customWidth="1"/>
    <col min="2" max="2" width="10.08984375" style="2" customWidth="1"/>
    <col min="3" max="3" width="44.08984375" style="6" customWidth="1"/>
    <col min="4" max="4" width="17" style="23" customWidth="1"/>
    <col min="5" max="5" width="13.81640625" style="4" customWidth="1"/>
    <col min="6" max="6" width="13.7265625" style="2" customWidth="1"/>
    <col min="7" max="10" width="8.7265625" style="5"/>
    <col min="11" max="11" width="9.6328125" style="5" bestFit="1" customWidth="1"/>
    <col min="12" max="16384" width="8.7265625" style="5"/>
  </cols>
  <sheetData>
    <row r="1" spans="1:11" x14ac:dyDescent="0.35">
      <c r="A1" s="18" t="s">
        <v>82</v>
      </c>
      <c r="B1" s="2" t="s">
        <v>83</v>
      </c>
      <c r="C1" s="24" t="s">
        <v>84</v>
      </c>
      <c r="E1" s="4" t="s">
        <v>100</v>
      </c>
      <c r="F1" s="2" t="s">
        <v>81</v>
      </c>
    </row>
    <row r="2" spans="1:11" x14ac:dyDescent="0.35">
      <c r="F2" s="3">
        <v>527052</v>
      </c>
    </row>
    <row r="3" spans="1:11" x14ac:dyDescent="0.35">
      <c r="A3" s="18">
        <v>45913</v>
      </c>
      <c r="B3" s="2" t="s">
        <v>68</v>
      </c>
      <c r="C3" s="6" t="s">
        <v>85</v>
      </c>
      <c r="E3" s="4">
        <v>3000</v>
      </c>
      <c r="F3" s="3">
        <f>F2-E3</f>
        <v>524052</v>
      </c>
    </row>
    <row r="4" spans="1:11" x14ac:dyDescent="0.35">
      <c r="A4" s="18">
        <v>45913</v>
      </c>
      <c r="B4" s="2" t="s">
        <v>86</v>
      </c>
      <c r="C4" s="6" t="s">
        <v>87</v>
      </c>
      <c r="E4" s="4">
        <v>666</v>
      </c>
      <c r="F4" s="3">
        <f>F3-E4</f>
        <v>523386</v>
      </c>
    </row>
    <row r="5" spans="1:11" x14ac:dyDescent="0.35">
      <c r="A5" s="18">
        <v>45914</v>
      </c>
      <c r="B5" s="2" t="s">
        <v>121</v>
      </c>
      <c r="C5" s="6" t="s">
        <v>122</v>
      </c>
      <c r="E5" s="4">
        <v>4600</v>
      </c>
      <c r="F5" s="3">
        <f t="shared" ref="F5:F11" si="0">F4-E5</f>
        <v>518786</v>
      </c>
    </row>
    <row r="6" spans="1:11" x14ac:dyDescent="0.35">
      <c r="A6" s="18">
        <v>45914</v>
      </c>
      <c r="B6" s="2" t="s">
        <v>127</v>
      </c>
      <c r="C6" s="6" t="s">
        <v>123</v>
      </c>
      <c r="E6" s="4">
        <v>3310</v>
      </c>
      <c r="F6" s="3">
        <f t="shared" si="0"/>
        <v>515476</v>
      </c>
    </row>
    <row r="7" spans="1:11" x14ac:dyDescent="0.35">
      <c r="A7" s="18">
        <v>45914</v>
      </c>
      <c r="B7" s="2" t="s">
        <v>127</v>
      </c>
      <c r="C7" s="6" t="s">
        <v>124</v>
      </c>
      <c r="E7" s="4">
        <v>68</v>
      </c>
      <c r="F7" s="3">
        <f t="shared" si="0"/>
        <v>515408</v>
      </c>
    </row>
    <row r="8" spans="1:11" x14ac:dyDescent="0.35">
      <c r="A8" s="18">
        <v>45914</v>
      </c>
      <c r="B8" s="2" t="s">
        <v>127</v>
      </c>
      <c r="C8" s="6" t="s">
        <v>125</v>
      </c>
      <c r="E8" s="4">
        <v>360</v>
      </c>
      <c r="F8" s="3">
        <f t="shared" si="0"/>
        <v>515048</v>
      </c>
    </row>
    <row r="9" spans="1:11" x14ac:dyDescent="0.35">
      <c r="A9" s="18">
        <v>45914</v>
      </c>
      <c r="B9" s="2" t="s">
        <v>128</v>
      </c>
      <c r="C9" s="6" t="s">
        <v>126</v>
      </c>
      <c r="E9" s="4">
        <v>300000</v>
      </c>
      <c r="F9" s="3">
        <f t="shared" si="0"/>
        <v>215048</v>
      </c>
    </row>
    <row r="10" spans="1:11" x14ac:dyDescent="0.35">
      <c r="A10" s="18">
        <v>45915</v>
      </c>
      <c r="B10" s="2" t="s">
        <v>139</v>
      </c>
      <c r="C10" s="6" t="s">
        <v>140</v>
      </c>
      <c r="E10" s="4">
        <v>-4381250</v>
      </c>
      <c r="F10" s="3">
        <f t="shared" si="0"/>
        <v>4596298</v>
      </c>
    </row>
    <row r="11" spans="1:11" x14ac:dyDescent="0.35">
      <c r="A11" s="18">
        <v>45915</v>
      </c>
      <c r="B11" s="2" t="s">
        <v>145</v>
      </c>
      <c r="C11" s="6" t="s">
        <v>146</v>
      </c>
      <c r="E11" s="4">
        <v>288000</v>
      </c>
      <c r="F11" s="3">
        <f t="shared" si="0"/>
        <v>4308298</v>
      </c>
    </row>
    <row r="12" spans="1:11" x14ac:dyDescent="0.35">
      <c r="A12" s="18">
        <v>45915</v>
      </c>
      <c r="B12" s="2" t="s">
        <v>127</v>
      </c>
      <c r="C12" s="6" t="s">
        <v>147</v>
      </c>
      <c r="E12" s="4">
        <v>80</v>
      </c>
      <c r="F12" s="3">
        <f>F11-E12</f>
        <v>4308218</v>
      </c>
      <c r="K12" s="7" t="s">
        <v>79</v>
      </c>
    </row>
    <row r="13" spans="1:11" x14ac:dyDescent="0.35">
      <c r="D13" s="23" t="s">
        <v>227</v>
      </c>
      <c r="F13" s="3">
        <v>4300823</v>
      </c>
      <c r="K13" s="7"/>
    </row>
    <row r="14" spans="1:11" x14ac:dyDescent="0.35">
      <c r="A14" s="18">
        <v>45917</v>
      </c>
      <c r="B14" s="2" t="s">
        <v>127</v>
      </c>
      <c r="C14" s="6" t="s">
        <v>168</v>
      </c>
      <c r="E14" s="4">
        <v>7395</v>
      </c>
      <c r="F14" s="3">
        <f>F13-E14-(D14*7.16)</f>
        <v>4293428</v>
      </c>
    </row>
    <row r="15" spans="1:11" x14ac:dyDescent="0.35">
      <c r="A15" s="18">
        <v>45917</v>
      </c>
      <c r="B15" s="2" t="s">
        <v>127</v>
      </c>
      <c r="C15" s="6" t="s">
        <v>176</v>
      </c>
      <c r="E15" s="4">
        <v>23600</v>
      </c>
      <c r="F15" s="3">
        <f t="shared" ref="F15:F30" si="1">F14-E15-(D15*7.16)</f>
        <v>4269828</v>
      </c>
    </row>
    <row r="16" spans="1:11" x14ac:dyDescent="0.35">
      <c r="A16" s="18">
        <v>45918</v>
      </c>
      <c r="B16" s="2" t="s">
        <v>177</v>
      </c>
      <c r="C16" s="6" t="s">
        <v>178</v>
      </c>
      <c r="E16" s="4">
        <v>3000</v>
      </c>
      <c r="F16" s="3">
        <f t="shared" si="1"/>
        <v>4266828</v>
      </c>
    </row>
    <row r="17" spans="1:6" x14ac:dyDescent="0.35">
      <c r="A17" s="18">
        <v>45918</v>
      </c>
      <c r="B17" s="2" t="s">
        <v>68</v>
      </c>
      <c r="C17" s="6" t="s">
        <v>179</v>
      </c>
      <c r="E17" s="4">
        <v>9000</v>
      </c>
      <c r="F17" s="3">
        <f t="shared" si="1"/>
        <v>4257828</v>
      </c>
    </row>
    <row r="18" spans="1:6" x14ac:dyDescent="0.35">
      <c r="A18" s="18">
        <v>45918</v>
      </c>
      <c r="B18" s="2" t="s">
        <v>127</v>
      </c>
      <c r="C18" s="6" t="s">
        <v>180</v>
      </c>
      <c r="E18" s="4">
        <v>2900</v>
      </c>
      <c r="F18" s="3">
        <f t="shared" si="1"/>
        <v>4254928</v>
      </c>
    </row>
    <row r="19" spans="1:6" x14ac:dyDescent="0.35">
      <c r="A19" s="18">
        <v>45918</v>
      </c>
      <c r="B19" s="2" t="s">
        <v>127</v>
      </c>
      <c r="C19" s="6" t="s">
        <v>181</v>
      </c>
      <c r="E19" s="4">
        <v>186</v>
      </c>
      <c r="F19" s="3">
        <f t="shared" si="1"/>
        <v>4254742</v>
      </c>
    </row>
    <row r="20" spans="1:6" x14ac:dyDescent="0.35">
      <c r="A20" s="18">
        <v>45918</v>
      </c>
      <c r="B20" s="2" t="s">
        <v>182</v>
      </c>
      <c r="C20" s="6" t="s">
        <v>184</v>
      </c>
      <c r="E20" s="4">
        <v>38750</v>
      </c>
      <c r="F20" s="3">
        <f t="shared" si="1"/>
        <v>4215992</v>
      </c>
    </row>
    <row r="21" spans="1:6" x14ac:dyDescent="0.35">
      <c r="A21" s="18">
        <v>45918</v>
      </c>
      <c r="B21" s="2" t="s">
        <v>185</v>
      </c>
      <c r="C21" s="6" t="s">
        <v>183</v>
      </c>
      <c r="E21" s="4">
        <v>38750</v>
      </c>
      <c r="F21" s="3">
        <f t="shared" si="1"/>
        <v>4177242</v>
      </c>
    </row>
    <row r="22" spans="1:6" x14ac:dyDescent="0.35">
      <c r="A22" s="18">
        <v>45919</v>
      </c>
      <c r="C22" s="6" t="s">
        <v>190</v>
      </c>
      <c r="E22" s="4">
        <v>101500</v>
      </c>
      <c r="F22" s="3">
        <f t="shared" si="1"/>
        <v>4075742</v>
      </c>
    </row>
    <row r="23" spans="1:6" x14ac:dyDescent="0.35">
      <c r="A23" s="18">
        <v>45919</v>
      </c>
      <c r="B23" s="2" t="s">
        <v>191</v>
      </c>
      <c r="C23" s="6" t="s">
        <v>192</v>
      </c>
      <c r="E23" s="4">
        <v>3000</v>
      </c>
      <c r="F23" s="3">
        <f t="shared" si="1"/>
        <v>4072742</v>
      </c>
    </row>
    <row r="24" spans="1:6" x14ac:dyDescent="0.35">
      <c r="A24" s="18">
        <v>45919</v>
      </c>
      <c r="B24" s="2" t="s">
        <v>193</v>
      </c>
      <c r="C24" s="6" t="s">
        <v>194</v>
      </c>
      <c r="E24" s="4">
        <v>14295</v>
      </c>
      <c r="F24" s="3">
        <f t="shared" si="1"/>
        <v>4058447</v>
      </c>
    </row>
    <row r="25" spans="1:6" x14ac:dyDescent="0.35">
      <c r="A25" s="18" t="s">
        <v>196</v>
      </c>
      <c r="C25" s="6" t="s">
        <v>97</v>
      </c>
      <c r="E25" s="4">
        <v>2470</v>
      </c>
      <c r="F25" s="3">
        <f t="shared" si="1"/>
        <v>4055977</v>
      </c>
    </row>
    <row r="26" spans="1:6" x14ac:dyDescent="0.35">
      <c r="A26" s="18" t="s">
        <v>195</v>
      </c>
      <c r="B26" s="2" t="s">
        <v>197</v>
      </c>
      <c r="C26" s="6" t="s">
        <v>198</v>
      </c>
      <c r="E26" s="4">
        <v>120000</v>
      </c>
      <c r="F26" s="3">
        <f t="shared" si="1"/>
        <v>3935977</v>
      </c>
    </row>
    <row r="27" spans="1:6" x14ac:dyDescent="0.35">
      <c r="A27" s="18">
        <v>45920</v>
      </c>
      <c r="C27" s="6" t="s">
        <v>97</v>
      </c>
      <c r="E27" s="4">
        <f>13260+49740</f>
        <v>63000</v>
      </c>
      <c r="F27" s="3">
        <f t="shared" si="1"/>
        <v>3872977</v>
      </c>
    </row>
    <row r="28" spans="1:6" x14ac:dyDescent="0.35">
      <c r="A28" s="18" t="s">
        <v>206</v>
      </c>
      <c r="C28" s="6" t="s">
        <v>228</v>
      </c>
      <c r="E28" s="4">
        <v>5415.54</v>
      </c>
      <c r="F28" s="3">
        <f t="shared" si="1"/>
        <v>3867561.46</v>
      </c>
    </row>
    <row r="29" spans="1:6" x14ac:dyDescent="0.35">
      <c r="A29" s="18" t="s">
        <v>206</v>
      </c>
      <c r="B29" s="2" t="s">
        <v>121</v>
      </c>
      <c r="C29" s="6" t="s">
        <v>226</v>
      </c>
      <c r="E29" s="4">
        <v>10000</v>
      </c>
      <c r="F29" s="3">
        <f t="shared" si="1"/>
        <v>3857561.46</v>
      </c>
    </row>
    <row r="30" spans="1:6" x14ac:dyDescent="0.35">
      <c r="A30" s="18" t="s">
        <v>236</v>
      </c>
      <c r="C30" s="6" t="s">
        <v>229</v>
      </c>
      <c r="D30" s="23">
        <v>148</v>
      </c>
      <c r="F30" s="3">
        <f t="shared" si="1"/>
        <v>3856501.78</v>
      </c>
    </row>
    <row r="31" spans="1:6" x14ac:dyDescent="0.35">
      <c r="A31" s="18" t="s">
        <v>235</v>
      </c>
      <c r="C31" s="6" t="s">
        <v>234</v>
      </c>
      <c r="D31" s="23">
        <v>200</v>
      </c>
      <c r="F31" s="3" t="s">
        <v>79</v>
      </c>
    </row>
    <row r="32" spans="1:6" x14ac:dyDescent="0.35">
      <c r="C32" s="6" t="s">
        <v>237</v>
      </c>
      <c r="D32" s="23">
        <v>35</v>
      </c>
    </row>
    <row r="33" spans="1:5" x14ac:dyDescent="0.35">
      <c r="A33" s="18" t="s">
        <v>257</v>
      </c>
      <c r="B33" s="2" t="s">
        <v>193</v>
      </c>
      <c r="C33" s="6" t="s">
        <v>258</v>
      </c>
      <c r="D33" s="23">
        <v>6000</v>
      </c>
    </row>
    <row r="34" spans="1:5" x14ac:dyDescent="0.35">
      <c r="B34" s="2" t="s">
        <v>259</v>
      </c>
      <c r="C34" s="6" t="s">
        <v>260</v>
      </c>
      <c r="E34" s="4">
        <v>500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5EC5-BF20-4DE9-B9E6-BE25413861E5}">
  <dimension ref="A1:D3"/>
  <sheetViews>
    <sheetView zoomScale="323" zoomScaleNormal="323" workbookViewId="0">
      <selection activeCell="E11" sqref="E11"/>
    </sheetView>
  </sheetViews>
  <sheetFormatPr defaultRowHeight="14.5" x14ac:dyDescent="0.35"/>
  <cols>
    <col min="1" max="1" width="15.54296875" style="5" customWidth="1"/>
    <col min="2" max="2" width="10" style="5" customWidth="1"/>
    <col min="3" max="3" width="13" style="16" customWidth="1"/>
    <col min="4" max="4" width="9.81640625" style="17" bestFit="1" customWidth="1"/>
    <col min="5" max="16384" width="8.7265625" style="5"/>
  </cols>
  <sheetData>
    <row r="1" spans="1:4" x14ac:dyDescent="0.35">
      <c r="A1" s="5" t="s">
        <v>95</v>
      </c>
      <c r="B1" s="5" t="s">
        <v>99</v>
      </c>
      <c r="C1" s="16" t="s">
        <v>98</v>
      </c>
      <c r="D1" s="17" t="s">
        <v>96</v>
      </c>
    </row>
    <row r="2" spans="1:4" x14ac:dyDescent="0.35">
      <c r="A2" s="5" t="s">
        <v>199</v>
      </c>
      <c r="B2" s="5">
        <v>765</v>
      </c>
      <c r="C2" s="16">
        <v>390</v>
      </c>
      <c r="D2" s="17">
        <f>C2*B2</f>
        <v>298350</v>
      </c>
    </row>
    <row r="3" spans="1:4" x14ac:dyDescent="0.35">
      <c r="A3" s="5" t="s">
        <v>199</v>
      </c>
      <c r="B3" s="5">
        <v>779</v>
      </c>
      <c r="C3" s="16">
        <v>60</v>
      </c>
      <c r="D3" s="17">
        <f>C3*B3</f>
        <v>46740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305" zoomScaleNormal="305" workbookViewId="0">
      <selection sqref="A1:XFD1048576"/>
    </sheetView>
  </sheetViews>
  <sheetFormatPr defaultRowHeight="14.5" x14ac:dyDescent="0.35"/>
  <cols>
    <col min="1" max="1" width="22.54296875" style="2" customWidth="1"/>
    <col min="2" max="2" width="18.54296875" style="2" customWidth="1"/>
    <col min="3" max="3" width="13.81640625" style="2" customWidth="1"/>
    <col min="4" max="4" width="8.7265625" style="2"/>
    <col min="5" max="5" width="15.7265625" style="2" customWidth="1"/>
    <col min="6" max="6" width="19.36328125" style="2" customWidth="1"/>
    <col min="7" max="16384" width="8.7265625" style="5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 s="2" t="s">
        <v>79</v>
      </c>
      <c r="B2" s="2" t="s">
        <v>79</v>
      </c>
      <c r="C2" s="2" t="s">
        <v>79</v>
      </c>
      <c r="D2" s="2" t="s">
        <v>79</v>
      </c>
      <c r="E2" s="2" t="s">
        <v>79</v>
      </c>
      <c r="F2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318" zoomScaleNormal="318" workbookViewId="0">
      <selection activeCell="F10" sqref="F10"/>
    </sheetView>
  </sheetViews>
  <sheetFormatPr defaultRowHeight="14.5" x14ac:dyDescent="0.35"/>
  <cols>
    <col min="1" max="1" width="14.6328125" style="5" customWidth="1"/>
    <col min="2" max="2" width="16.36328125" style="5" customWidth="1"/>
    <col min="3" max="3" width="19.90625" style="5" customWidth="1"/>
    <col min="4" max="4" width="21.453125" style="5" customWidth="1"/>
    <col min="5" max="5" width="13.453125" style="5" customWidth="1"/>
    <col min="6" max="6" width="24.90625" style="5" customWidth="1"/>
    <col min="7" max="16384" width="8.7265625" style="5"/>
  </cols>
  <sheetData>
    <row r="1" spans="1:7" x14ac:dyDescent="0.3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r="2" spans="1:7" x14ac:dyDescent="0.35">
      <c r="A2" s="5" t="s">
        <v>13</v>
      </c>
      <c r="B2" s="5" t="s">
        <v>20</v>
      </c>
      <c r="C2" s="5" t="s">
        <v>22</v>
      </c>
      <c r="D2" s="5" t="s">
        <v>29</v>
      </c>
      <c r="E2" s="10">
        <v>128000</v>
      </c>
      <c r="F2" s="5" t="s">
        <v>34</v>
      </c>
      <c r="G2" s="5" t="s">
        <v>36</v>
      </c>
    </row>
    <row r="3" spans="1:7" x14ac:dyDescent="0.35">
      <c r="A3" s="5" t="s">
        <v>14</v>
      </c>
      <c r="B3" s="5" t="s">
        <v>20</v>
      </c>
      <c r="C3" s="5" t="s">
        <v>23</v>
      </c>
      <c r="D3" s="5" t="s">
        <v>30</v>
      </c>
      <c r="E3" s="10">
        <v>115000</v>
      </c>
      <c r="F3" s="5" t="s">
        <v>34</v>
      </c>
      <c r="G3" s="5" t="s">
        <v>37</v>
      </c>
    </row>
    <row r="4" spans="1:7" x14ac:dyDescent="0.35">
      <c r="A4" s="5" t="s">
        <v>15</v>
      </c>
      <c r="B4" s="5" t="s">
        <v>20</v>
      </c>
      <c r="C4" s="5" t="s">
        <v>24</v>
      </c>
      <c r="D4" s="5" t="s">
        <v>31</v>
      </c>
      <c r="E4" s="10">
        <v>136000</v>
      </c>
      <c r="F4" s="5" t="s">
        <v>34</v>
      </c>
      <c r="G4" s="5" t="s">
        <v>38</v>
      </c>
    </row>
    <row r="5" spans="1:7" x14ac:dyDescent="0.35">
      <c r="A5" s="5" t="s">
        <v>16</v>
      </c>
      <c r="B5" s="5" t="s">
        <v>20</v>
      </c>
      <c r="C5" s="5" t="s">
        <v>25</v>
      </c>
      <c r="D5" s="5" t="s">
        <v>32</v>
      </c>
      <c r="E5" s="10">
        <v>142000</v>
      </c>
      <c r="F5" s="5" t="s">
        <v>34</v>
      </c>
      <c r="G5" s="5" t="s">
        <v>39</v>
      </c>
    </row>
    <row r="6" spans="1:7" x14ac:dyDescent="0.35">
      <c r="A6" s="5" t="s">
        <v>17</v>
      </c>
      <c r="B6" s="5" t="s">
        <v>20</v>
      </c>
      <c r="C6" s="5" t="s">
        <v>26</v>
      </c>
      <c r="D6" s="5" t="s">
        <v>30</v>
      </c>
      <c r="E6" s="10">
        <v>108000</v>
      </c>
      <c r="F6" s="5" t="s">
        <v>34</v>
      </c>
      <c r="G6" s="5" t="s">
        <v>40</v>
      </c>
    </row>
    <row r="7" spans="1:7" x14ac:dyDescent="0.35">
      <c r="A7" s="5" t="s">
        <v>18</v>
      </c>
      <c r="B7" s="5" t="s">
        <v>21</v>
      </c>
      <c r="C7" s="5" t="s">
        <v>27</v>
      </c>
      <c r="D7" s="5" t="s">
        <v>33</v>
      </c>
      <c r="E7" s="5" t="s">
        <v>79</v>
      </c>
      <c r="F7" s="5" t="s">
        <v>35</v>
      </c>
      <c r="G7" s="5" t="s">
        <v>41</v>
      </c>
    </row>
    <row r="8" spans="1:7" x14ac:dyDescent="0.35">
      <c r="A8" s="5" t="s">
        <v>19</v>
      </c>
      <c r="B8" s="5" t="s">
        <v>21</v>
      </c>
      <c r="C8" s="5" t="s">
        <v>28</v>
      </c>
      <c r="D8" s="5" t="s">
        <v>201</v>
      </c>
      <c r="E8" s="5" t="s">
        <v>79</v>
      </c>
      <c r="F8" s="5" t="s">
        <v>200</v>
      </c>
      <c r="G8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B1" zoomScale="290" zoomScaleNormal="290" workbookViewId="0">
      <selection activeCell="B9" sqref="B9"/>
    </sheetView>
  </sheetViews>
  <sheetFormatPr defaultRowHeight="14.5" x14ac:dyDescent="0.35"/>
  <cols>
    <col min="1" max="1" width="19.6328125" style="13" customWidth="1"/>
    <col min="2" max="2" width="24.453125" style="13" customWidth="1"/>
    <col min="3" max="3" width="15.7265625" style="14" customWidth="1"/>
    <col min="4" max="4" width="12.08984375" style="13" customWidth="1"/>
    <col min="5" max="5" width="36.36328125" style="13" customWidth="1"/>
    <col min="6" max="16384" width="8.7265625" style="5"/>
  </cols>
  <sheetData>
    <row r="1" spans="1:5" x14ac:dyDescent="0.35">
      <c r="A1" s="11" t="s">
        <v>43</v>
      </c>
      <c r="B1" s="11" t="s">
        <v>44</v>
      </c>
      <c r="C1" s="12" t="s">
        <v>80</v>
      </c>
      <c r="D1" s="11" t="s">
        <v>45</v>
      </c>
      <c r="E1" s="11" t="s">
        <v>12</v>
      </c>
    </row>
    <row r="2" spans="1:5" x14ac:dyDescent="0.35">
      <c r="A2" s="13" t="s">
        <v>143</v>
      </c>
      <c r="B2" s="13" t="s">
        <v>46</v>
      </c>
      <c r="C2" s="14" t="s">
        <v>142</v>
      </c>
      <c r="D2" s="13" t="s">
        <v>47</v>
      </c>
      <c r="E2" s="13" t="s">
        <v>48</v>
      </c>
    </row>
    <row r="3" spans="1:5" x14ac:dyDescent="0.35">
      <c r="A3" s="13" t="s">
        <v>144</v>
      </c>
      <c r="B3" s="5" t="s">
        <v>141</v>
      </c>
      <c r="C3" s="14">
        <v>538000</v>
      </c>
      <c r="D3" s="13" t="s">
        <v>47</v>
      </c>
      <c r="E3" s="13" t="s">
        <v>79</v>
      </c>
    </row>
    <row r="4" spans="1:5" x14ac:dyDescent="0.35">
      <c r="A4" s="13" t="s">
        <v>203</v>
      </c>
      <c r="B4" s="13" t="s">
        <v>204</v>
      </c>
      <c r="C4" s="14">
        <v>300000</v>
      </c>
      <c r="D4" s="13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abSelected="1" topLeftCell="A7" zoomScale="260" zoomScaleNormal="260" workbookViewId="0">
      <selection activeCell="A16" sqref="A16"/>
    </sheetView>
  </sheetViews>
  <sheetFormatPr defaultRowHeight="14.5" x14ac:dyDescent="0.35"/>
  <cols>
    <col min="1" max="1" width="52.90625" style="2" customWidth="1"/>
    <col min="2" max="2" width="18.54296875" style="2" customWidth="1"/>
    <col min="3" max="3" width="17.26953125" style="2" customWidth="1"/>
    <col min="4" max="4" width="26.6328125" style="6" customWidth="1"/>
    <col min="5" max="16384" width="8.7265625" style="2"/>
  </cols>
  <sheetData>
    <row r="1" spans="1:4" x14ac:dyDescent="0.35">
      <c r="A1" s="8" t="s">
        <v>49</v>
      </c>
      <c r="B1" s="8" t="s">
        <v>50</v>
      </c>
      <c r="C1" s="8" t="s">
        <v>51</v>
      </c>
      <c r="D1" s="25" t="s">
        <v>12</v>
      </c>
    </row>
    <row r="2" spans="1:4" x14ac:dyDescent="0.35">
      <c r="A2" s="2" t="s">
        <v>52</v>
      </c>
      <c r="B2" s="2" t="s">
        <v>60</v>
      </c>
      <c r="C2" s="2" t="s">
        <v>68</v>
      </c>
      <c r="D2" s="6" t="s">
        <v>70</v>
      </c>
    </row>
    <row r="3" spans="1:4" x14ac:dyDescent="0.35">
      <c r="A3" s="2" t="s">
        <v>188</v>
      </c>
      <c r="B3" s="2">
        <v>10</v>
      </c>
      <c r="C3" s="2" t="s">
        <v>68</v>
      </c>
      <c r="D3" s="6" t="s">
        <v>283</v>
      </c>
    </row>
    <row r="4" spans="1:4" x14ac:dyDescent="0.35">
      <c r="A4" s="2" t="s">
        <v>189</v>
      </c>
      <c r="B4" s="2">
        <v>5</v>
      </c>
      <c r="C4" s="2" t="s">
        <v>68</v>
      </c>
    </row>
    <row r="5" spans="1:4" x14ac:dyDescent="0.35">
      <c r="A5" s="2" t="s">
        <v>53</v>
      </c>
      <c r="B5" s="2" t="s">
        <v>61</v>
      </c>
      <c r="C5" s="2" t="s">
        <v>68</v>
      </c>
      <c r="D5" s="6" t="s">
        <v>71</v>
      </c>
    </row>
    <row r="6" spans="1:4" x14ac:dyDescent="0.35">
      <c r="A6" s="2" t="s">
        <v>54</v>
      </c>
      <c r="B6" s="2" t="s">
        <v>62</v>
      </c>
      <c r="C6" s="2" t="s">
        <v>68</v>
      </c>
      <c r="D6" s="6" t="s">
        <v>72</v>
      </c>
    </row>
    <row r="7" spans="1:4" x14ac:dyDescent="0.35">
      <c r="A7" s="2" t="s">
        <v>55</v>
      </c>
      <c r="B7" s="2" t="s">
        <v>63</v>
      </c>
      <c r="C7" s="2" t="s">
        <v>68</v>
      </c>
      <c r="D7" s="6" t="s">
        <v>73</v>
      </c>
    </row>
    <row r="8" spans="1:4" x14ac:dyDescent="0.35">
      <c r="A8" s="2" t="s">
        <v>56</v>
      </c>
      <c r="B8" s="2" t="s">
        <v>64</v>
      </c>
      <c r="C8" s="2" t="s">
        <v>68</v>
      </c>
      <c r="D8" s="6" t="s">
        <v>74</v>
      </c>
    </row>
    <row r="9" spans="1:4" x14ac:dyDescent="0.35">
      <c r="A9" s="2" t="s">
        <v>57</v>
      </c>
      <c r="B9" s="2" t="s">
        <v>65</v>
      </c>
      <c r="C9" s="2" t="s">
        <v>68</v>
      </c>
      <c r="D9" s="6" t="s">
        <v>75</v>
      </c>
    </row>
    <row r="10" spans="1:4" x14ac:dyDescent="0.35">
      <c r="A10" s="2" t="s">
        <v>58</v>
      </c>
      <c r="B10" s="2" t="s">
        <v>66</v>
      </c>
      <c r="C10" s="2" t="s">
        <v>68</v>
      </c>
      <c r="D10" s="6" t="s">
        <v>76</v>
      </c>
    </row>
    <row r="11" spans="1:4" x14ac:dyDescent="0.35">
      <c r="A11" s="2" t="s">
        <v>59</v>
      </c>
      <c r="B11" s="2" t="s">
        <v>67</v>
      </c>
      <c r="C11" s="2" t="s">
        <v>69</v>
      </c>
      <c r="D11" s="6" t="s">
        <v>77</v>
      </c>
    </row>
    <row r="12" spans="1:4" x14ac:dyDescent="0.35">
      <c r="A12" s="2" t="s">
        <v>88</v>
      </c>
      <c r="B12" s="2" t="s">
        <v>187</v>
      </c>
      <c r="C12" s="2" t="s">
        <v>68</v>
      </c>
    </row>
    <row r="13" spans="1:4" x14ac:dyDescent="0.35">
      <c r="A13" s="2" t="s">
        <v>89</v>
      </c>
      <c r="B13" s="2" t="s">
        <v>186</v>
      </c>
      <c r="C13" s="2" t="s">
        <v>68</v>
      </c>
    </row>
    <row r="14" spans="1:4" x14ac:dyDescent="0.35">
      <c r="A14" s="2" t="s">
        <v>90</v>
      </c>
      <c r="B14" s="2" t="s">
        <v>91</v>
      </c>
      <c r="C14" s="2" t="s">
        <v>68</v>
      </c>
      <c r="D14" s="6" t="s">
        <v>92</v>
      </c>
    </row>
    <row r="15" spans="1:4" x14ac:dyDescent="0.35">
      <c r="A15" s="2" t="s">
        <v>238</v>
      </c>
      <c r="B15" s="2" t="s">
        <v>248</v>
      </c>
      <c r="C15" s="2" t="s">
        <v>256</v>
      </c>
      <c r="D15" s="6" t="s">
        <v>239</v>
      </c>
    </row>
    <row r="16" spans="1:4" x14ac:dyDescent="0.35">
      <c r="A16" s="2" t="s">
        <v>240</v>
      </c>
      <c r="B16" s="2" t="s">
        <v>254</v>
      </c>
      <c r="C16" s="2" t="s">
        <v>256</v>
      </c>
      <c r="D16" s="6" t="s">
        <v>241</v>
      </c>
    </row>
    <row r="17" spans="1:4" x14ac:dyDescent="0.35">
      <c r="A17" s="2" t="s">
        <v>242</v>
      </c>
      <c r="B17" s="2" t="s">
        <v>255</v>
      </c>
      <c r="C17" s="2" t="s">
        <v>256</v>
      </c>
      <c r="D17" s="6" t="s">
        <v>243</v>
      </c>
    </row>
    <row r="18" spans="1:4" x14ac:dyDescent="0.35">
      <c r="A18" s="2" t="s">
        <v>244</v>
      </c>
      <c r="B18" s="2" t="s">
        <v>249</v>
      </c>
      <c r="C18" s="2" t="s">
        <v>256</v>
      </c>
      <c r="D18" s="6" t="s">
        <v>245</v>
      </c>
    </row>
    <row r="19" spans="1:4" x14ac:dyDescent="0.35">
      <c r="A19" s="2" t="s">
        <v>251</v>
      </c>
      <c r="B19" s="2" t="s">
        <v>250</v>
      </c>
      <c r="C19" s="2" t="s">
        <v>256</v>
      </c>
      <c r="D19" s="6" t="s">
        <v>246</v>
      </c>
    </row>
    <row r="20" spans="1:4" x14ac:dyDescent="0.35">
      <c r="A20" s="2" t="s">
        <v>252</v>
      </c>
      <c r="B20" s="2" t="s">
        <v>253</v>
      </c>
      <c r="C20" s="2" t="s">
        <v>256</v>
      </c>
      <c r="D20" s="6" t="s">
        <v>247</v>
      </c>
    </row>
    <row r="21" spans="1:4" x14ac:dyDescent="0.35">
      <c r="A21" s="2" t="s">
        <v>261</v>
      </c>
      <c r="B21" s="2">
        <v>5</v>
      </c>
      <c r="C21" s="2" t="s">
        <v>259</v>
      </c>
    </row>
    <row r="22" spans="1:4" x14ac:dyDescent="0.35">
      <c r="A22" s="2" t="s">
        <v>262</v>
      </c>
      <c r="B22" s="2">
        <v>5</v>
      </c>
      <c r="C22" s="2" t="s">
        <v>259</v>
      </c>
    </row>
    <row r="23" spans="1:4" x14ac:dyDescent="0.35">
      <c r="A23" s="2" t="s">
        <v>263</v>
      </c>
      <c r="B23" s="2">
        <v>5</v>
      </c>
      <c r="C23" s="2" t="s">
        <v>259</v>
      </c>
    </row>
    <row r="24" spans="1:4" x14ac:dyDescent="0.35">
      <c r="A24" s="2" t="s">
        <v>264</v>
      </c>
      <c r="B24" s="2">
        <v>5</v>
      </c>
      <c r="C24" s="2" t="s">
        <v>259</v>
      </c>
    </row>
    <row r="25" spans="1:4" x14ac:dyDescent="0.35">
      <c r="A25" s="2" t="s">
        <v>265</v>
      </c>
      <c r="B25" s="2">
        <v>5</v>
      </c>
      <c r="C25" s="2" t="s">
        <v>259</v>
      </c>
    </row>
    <row r="26" spans="1:4" x14ac:dyDescent="0.35">
      <c r="A26" s="2" t="s">
        <v>266</v>
      </c>
      <c r="B26" s="2">
        <v>5</v>
      </c>
      <c r="C26" s="2" t="s">
        <v>259</v>
      </c>
    </row>
    <row r="27" spans="1:4" x14ac:dyDescent="0.35">
      <c r="A27" s="2" t="s">
        <v>267</v>
      </c>
      <c r="B27" s="2">
        <v>5</v>
      </c>
      <c r="C27" s="2" t="s">
        <v>259</v>
      </c>
    </row>
    <row r="28" spans="1:4" x14ac:dyDescent="0.35">
      <c r="A28" s="2" t="s">
        <v>268</v>
      </c>
      <c r="B28" s="2">
        <v>5</v>
      </c>
      <c r="C28" s="2" t="s">
        <v>259</v>
      </c>
    </row>
    <row r="29" spans="1:4" x14ac:dyDescent="0.35">
      <c r="A29" s="2" t="s">
        <v>269</v>
      </c>
      <c r="B29" s="2">
        <v>5</v>
      </c>
      <c r="C29" s="2" t="s">
        <v>259</v>
      </c>
    </row>
    <row r="30" spans="1:4" x14ac:dyDescent="0.35">
      <c r="A30" s="2" t="s">
        <v>270</v>
      </c>
      <c r="B30" s="2">
        <v>5</v>
      </c>
      <c r="C30" s="2" t="s">
        <v>259</v>
      </c>
    </row>
    <row r="31" spans="1:4" x14ac:dyDescent="0.35">
      <c r="A31" s="2" t="s">
        <v>271</v>
      </c>
      <c r="B31" s="2">
        <v>5</v>
      </c>
      <c r="C31" s="2" t="s">
        <v>259</v>
      </c>
    </row>
    <row r="32" spans="1:4" x14ac:dyDescent="0.35">
      <c r="A32" s="2" t="s">
        <v>272</v>
      </c>
      <c r="B32" s="2">
        <v>5</v>
      </c>
      <c r="C32" s="2" t="s">
        <v>259</v>
      </c>
    </row>
    <row r="33" spans="1:3" x14ac:dyDescent="0.35">
      <c r="A33" s="2" t="s">
        <v>273</v>
      </c>
      <c r="B33" s="2">
        <v>5</v>
      </c>
      <c r="C33" s="2" t="s">
        <v>259</v>
      </c>
    </row>
    <row r="34" spans="1:3" x14ac:dyDescent="0.35">
      <c r="A34" s="2" t="s">
        <v>274</v>
      </c>
      <c r="B34" s="2">
        <v>5</v>
      </c>
      <c r="C34" s="2" t="s">
        <v>259</v>
      </c>
    </row>
    <row r="35" spans="1:3" x14ac:dyDescent="0.35">
      <c r="A35" s="2" t="s">
        <v>275</v>
      </c>
      <c r="B35" s="2">
        <v>5</v>
      </c>
      <c r="C35" s="2" t="s">
        <v>259</v>
      </c>
    </row>
    <row r="36" spans="1:3" x14ac:dyDescent="0.35">
      <c r="A36" s="2" t="s">
        <v>276</v>
      </c>
      <c r="B36" s="2">
        <v>5</v>
      </c>
      <c r="C36" s="2" t="s">
        <v>259</v>
      </c>
    </row>
    <row r="37" spans="1:3" x14ac:dyDescent="0.35">
      <c r="A37" s="2" t="s">
        <v>277</v>
      </c>
      <c r="B37" s="2">
        <v>5</v>
      </c>
      <c r="C37" s="2" t="s">
        <v>259</v>
      </c>
    </row>
    <row r="38" spans="1:3" x14ac:dyDescent="0.35">
      <c r="A38" s="2" t="s">
        <v>278</v>
      </c>
      <c r="B38" s="2">
        <v>5</v>
      </c>
      <c r="C38" s="2" t="s">
        <v>259</v>
      </c>
    </row>
    <row r="39" spans="1:3" x14ac:dyDescent="0.35">
      <c r="A39" s="2" t="s">
        <v>279</v>
      </c>
      <c r="B39" s="2">
        <v>5</v>
      </c>
      <c r="C39" s="2" t="s">
        <v>259</v>
      </c>
    </row>
    <row r="40" spans="1:3" x14ac:dyDescent="0.35">
      <c r="A40" s="2" t="s">
        <v>280</v>
      </c>
      <c r="B40" s="2">
        <v>5</v>
      </c>
      <c r="C40" s="2" t="s">
        <v>259</v>
      </c>
    </row>
    <row r="41" spans="1:3" x14ac:dyDescent="0.35">
      <c r="A41" s="2" t="s">
        <v>281</v>
      </c>
      <c r="B41" s="2">
        <v>5</v>
      </c>
      <c r="C41" s="2" t="s">
        <v>259</v>
      </c>
    </row>
    <row r="42" spans="1:3" x14ac:dyDescent="0.35">
      <c r="A42" s="2" t="s">
        <v>282</v>
      </c>
      <c r="B42" s="2">
        <v>5</v>
      </c>
      <c r="C42" s="2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37"/>
  <sheetViews>
    <sheetView zoomScale="168" zoomScaleNormal="168" workbookViewId="0">
      <selection activeCell="I18" sqref="I18"/>
    </sheetView>
  </sheetViews>
  <sheetFormatPr defaultRowHeight="14.5" x14ac:dyDescent="0.35"/>
  <cols>
    <col min="1" max="1" width="8.7265625" style="2"/>
    <col min="2" max="2" width="8.7265625" style="22"/>
    <col min="3" max="3" width="8.7265625" style="2"/>
    <col min="4" max="4" width="22.08984375" style="2" customWidth="1"/>
    <col min="5" max="5" width="21.453125" style="2" customWidth="1"/>
    <col min="6" max="6" width="21.453125" style="20" customWidth="1"/>
    <col min="7" max="7" width="60.1796875" style="2" customWidth="1"/>
    <col min="8" max="8" width="8.7265625" style="2"/>
    <col min="9" max="9" width="21.453125" style="22" customWidth="1"/>
    <col min="10" max="16384" width="8.7265625" style="2"/>
  </cols>
  <sheetData>
    <row r="1" spans="2:9" x14ac:dyDescent="0.35">
      <c r="C1" s="2" t="s">
        <v>78</v>
      </c>
      <c r="D1" s="8" t="s">
        <v>134</v>
      </c>
      <c r="E1" s="8" t="s">
        <v>208</v>
      </c>
      <c r="F1" s="19" t="s">
        <v>223</v>
      </c>
      <c r="G1" s="8" t="s">
        <v>135</v>
      </c>
      <c r="H1" s="15" t="s">
        <v>51</v>
      </c>
      <c r="I1" s="21" t="s">
        <v>225</v>
      </c>
    </row>
    <row r="2" spans="2:9" x14ac:dyDescent="0.35">
      <c r="B2" s="22" cm="1">
        <f t="array" ref="B2">_xlfn.IFS(C2="主食",I2/900,C2="蛋白质",I2/360,C2="副食",I2/240,C2="蔬菜",I2/200,C2="水果",I2/200,C2="其他",I2/100)</f>
        <v>1314.4444444444443</v>
      </c>
      <c r="C2" s="2" t="s">
        <v>148</v>
      </c>
      <c r="D2" s="2" t="s">
        <v>136</v>
      </c>
      <c r="E2" s="2">
        <v>650</v>
      </c>
      <c r="F2" s="20">
        <v>364</v>
      </c>
      <c r="G2" s="2" t="s">
        <v>207</v>
      </c>
      <c r="H2" s="2" t="s">
        <v>121</v>
      </c>
      <c r="I2" s="22">
        <f>E2*500/100*F2</f>
        <v>1183000</v>
      </c>
    </row>
    <row r="3" spans="2:9" x14ac:dyDescent="0.35">
      <c r="B3" s="22" cm="1">
        <f t="array" ref="B3">_xlfn.IFS(C3="主食",I3/900,C3="蛋白质",I3/360,C3="副食",I3/240,C3="蔬菜",I3/200,C3="水果",I3/200,C3="其他",I3/100)</f>
        <v>700</v>
      </c>
      <c r="C3" s="2" t="s">
        <v>148</v>
      </c>
      <c r="D3" s="2" t="s">
        <v>222</v>
      </c>
      <c r="E3" s="2">
        <v>350</v>
      </c>
      <c r="F3" s="20">
        <v>360</v>
      </c>
      <c r="G3" s="2" t="s">
        <v>207</v>
      </c>
      <c r="H3" s="2" t="s">
        <v>121</v>
      </c>
      <c r="I3" s="22">
        <f>E3*500/100*F3</f>
        <v>630000</v>
      </c>
    </row>
    <row r="4" spans="2:9" x14ac:dyDescent="0.35">
      <c r="B4" s="22" cm="1">
        <f t="array" ref="B4">_xlfn.IFS(C4="主食",I4/900,C4="蛋白质",I4/360,C4="副食",I4/240,C4="蔬菜",I4/200,C4="水果",I4/200,C4="其他",I4/100)</f>
        <v>193.33333333333334</v>
      </c>
      <c r="C4" s="2" t="s">
        <v>148</v>
      </c>
      <c r="D4" s="2" t="s">
        <v>224</v>
      </c>
      <c r="E4" s="2">
        <v>100</v>
      </c>
      <c r="F4" s="20">
        <v>348</v>
      </c>
      <c r="G4" s="2" t="s">
        <v>207</v>
      </c>
      <c r="H4" s="2" t="s">
        <v>121</v>
      </c>
      <c r="I4" s="22">
        <f>E4*500/100*F4</f>
        <v>174000</v>
      </c>
    </row>
    <row r="5" spans="2:9" x14ac:dyDescent="0.35">
      <c r="B5" s="22" cm="1">
        <f t="array" ref="B5">_xlfn.IFS(C5="主食",I5/900,C5="蛋白质",I5/360,C5="副食",I5/240,C5="蔬菜",I5/200,C5="水果",I5/200,C5="其他",I5/100)</f>
        <v>206.11111111111111</v>
      </c>
      <c r="C5" s="2" t="s">
        <v>148</v>
      </c>
      <c r="D5" s="2" t="s">
        <v>137</v>
      </c>
      <c r="E5" s="2">
        <v>100</v>
      </c>
      <c r="F5" s="20">
        <v>371</v>
      </c>
      <c r="G5" s="2" t="s">
        <v>207</v>
      </c>
      <c r="H5" s="2" t="s">
        <v>121</v>
      </c>
      <c r="I5" s="22">
        <f>E5*500/100*F5</f>
        <v>185500</v>
      </c>
    </row>
    <row r="6" spans="2:9" x14ac:dyDescent="0.35">
      <c r="B6" s="22" cm="1">
        <f t="array" ref="B6">_xlfn.IFS(C6="主食",I6/900,C6="蛋白质",I6/360,C6="副食",I6/240,C6="蔬菜",I6/200,C6="水果",I6/200,C6="其他",I6/100)</f>
        <v>139.11111111111111</v>
      </c>
      <c r="C6" s="2" t="s">
        <v>148</v>
      </c>
      <c r="D6" s="2" t="s">
        <v>138</v>
      </c>
      <c r="E6" s="2">
        <v>80</v>
      </c>
      <c r="F6" s="20">
        <v>313</v>
      </c>
      <c r="G6" s="2" t="s">
        <v>207</v>
      </c>
      <c r="H6" s="2" t="s">
        <v>121</v>
      </c>
      <c r="I6" s="22">
        <f>E6*500/100*F6</f>
        <v>125200</v>
      </c>
    </row>
    <row r="7" spans="2:9" x14ac:dyDescent="0.35">
      <c r="B7" s="22" cm="1">
        <f t="array" ref="B7">_xlfn.IFS(C7="主食",I7/900,C7="蛋白质",I7/360,C7="副食",I7/240,C7="蔬菜",I7/200,C7="水果",I7/200,C7="其他",I7/100)</f>
        <v>95.277777777777771</v>
      </c>
      <c r="C7" s="2" t="s">
        <v>148</v>
      </c>
      <c r="D7" s="2" t="s">
        <v>215</v>
      </c>
      <c r="E7" s="2">
        <v>50</v>
      </c>
      <c r="F7" s="20">
        <v>343</v>
      </c>
      <c r="G7" s="2" t="s">
        <v>207</v>
      </c>
      <c r="H7" s="2" t="s">
        <v>121</v>
      </c>
      <c r="I7" s="22">
        <f>E7*500/100*F7</f>
        <v>85750</v>
      </c>
    </row>
    <row r="8" spans="2:9" x14ac:dyDescent="0.35">
      <c r="B8" s="22" cm="1">
        <f t="array" ref="B8">_xlfn.IFS(C8="主食",I8/900,C8="蛋白质",I8/360,C8="副食",I8/240,C8="蔬菜",I8/200,C8="水果",I8/200,C8="其他",I8/100)</f>
        <v>96.388888888888886</v>
      </c>
      <c r="C8" s="2" t="s">
        <v>148</v>
      </c>
      <c r="D8" s="2" t="s">
        <v>216</v>
      </c>
      <c r="E8" s="2">
        <v>50</v>
      </c>
      <c r="F8" s="20">
        <v>347</v>
      </c>
      <c r="G8" s="2" t="s">
        <v>207</v>
      </c>
      <c r="H8" s="2" t="s">
        <v>121</v>
      </c>
      <c r="I8" s="22">
        <f>E8*500/100*F8</f>
        <v>86750</v>
      </c>
    </row>
    <row r="9" spans="2:9" x14ac:dyDescent="0.35">
      <c r="B9" s="22" cm="1">
        <f t="array" ref="B9">_xlfn.IFS(C9="主食",I9/900,C9="蛋白质",I9/360,C9="副食",I9/240,C9="蔬菜",I9/200,C9="水果",I9/200,C9="其他",I9/100)</f>
        <v>91.388888888888886</v>
      </c>
      <c r="C9" s="2" t="s">
        <v>148</v>
      </c>
      <c r="D9" s="2" t="s">
        <v>217</v>
      </c>
      <c r="E9" s="2">
        <v>50</v>
      </c>
      <c r="F9" s="20">
        <v>329</v>
      </c>
      <c r="G9" s="2" t="s">
        <v>207</v>
      </c>
      <c r="H9" s="2" t="s">
        <v>121</v>
      </c>
      <c r="I9" s="22">
        <f>E9*500/100*F9</f>
        <v>82250</v>
      </c>
    </row>
    <row r="10" spans="2:9" x14ac:dyDescent="0.35">
      <c r="B10" s="22" cm="1">
        <f t="array" ref="B10">_xlfn.IFS(C10="主食",I10/900,C10="蛋白质",I10/360,C10="副食",I10/240,C10="蔬菜",I10/200,C10="水果",I10/200,C10="其他",I10/100)</f>
        <v>93.055555555555557</v>
      </c>
      <c r="C10" s="2" t="s">
        <v>148</v>
      </c>
      <c r="D10" s="2" t="s">
        <v>218</v>
      </c>
      <c r="E10" s="2">
        <v>50</v>
      </c>
      <c r="F10" s="20">
        <v>335</v>
      </c>
      <c r="G10" s="2" t="s">
        <v>207</v>
      </c>
      <c r="H10" s="2" t="s">
        <v>121</v>
      </c>
      <c r="I10" s="22">
        <f>E10*500/100*F10</f>
        <v>83750</v>
      </c>
    </row>
    <row r="11" spans="2:9" x14ac:dyDescent="0.35">
      <c r="B11" s="22" cm="1">
        <f t="array" ref="B11">_xlfn.IFS(C11="主食",I11/900,C11="蛋白质",I11/360,C11="副食",I11/240,C11="蔬菜",I11/200,C11="水果",I11/200,C11="其他",I11/100)</f>
        <v>100.55555555555556</v>
      </c>
      <c r="C11" s="2" t="s">
        <v>148</v>
      </c>
      <c r="D11" s="2" t="s">
        <v>219</v>
      </c>
      <c r="E11" s="2">
        <v>50</v>
      </c>
      <c r="F11" s="20">
        <v>362</v>
      </c>
      <c r="G11" s="2" t="s">
        <v>207</v>
      </c>
      <c r="H11" s="2" t="s">
        <v>121</v>
      </c>
      <c r="I11" s="22">
        <f>E11*500/100*F11</f>
        <v>90500</v>
      </c>
    </row>
    <row r="12" spans="2:9" x14ac:dyDescent="0.35">
      <c r="B12" s="22" cm="1">
        <f t="array" ref="B12">_xlfn.IFS(C12="主食",I12/900,C12="蛋白质",I12/360,C12="副食",I12/240,C12="蔬菜",I12/200,C12="水果",I12/200,C12="其他",I12/100)</f>
        <v>108.05555555555556</v>
      </c>
      <c r="C12" s="2" t="s">
        <v>148</v>
      </c>
      <c r="D12" s="2" t="s">
        <v>220</v>
      </c>
      <c r="E12" s="2">
        <v>50</v>
      </c>
      <c r="F12" s="20">
        <v>389</v>
      </c>
      <c r="G12" s="2" t="s">
        <v>207</v>
      </c>
      <c r="H12" s="2" t="s">
        <v>121</v>
      </c>
      <c r="I12" s="22">
        <f>E12*500/100*F12</f>
        <v>97250</v>
      </c>
    </row>
    <row r="13" spans="2:9" x14ac:dyDescent="0.35">
      <c r="B13" s="22" t="s">
        <v>79</v>
      </c>
      <c r="H13" s="2" t="s">
        <v>79</v>
      </c>
      <c r="I13" s="22" t="s">
        <v>79</v>
      </c>
    </row>
    <row r="14" spans="2:9" x14ac:dyDescent="0.35">
      <c r="B14" s="22" cm="1">
        <f t="array" ref="B14">_xlfn.IFS(C14="主食",I14/900,C14="蛋白质",I14/360,C14="副食",I14/240,C14="蔬菜",I14/200,C14="水果",I14/200,C14="其他",I14/100)</f>
        <v>875</v>
      </c>
      <c r="C14" s="2" t="s">
        <v>221</v>
      </c>
      <c r="D14" s="2" t="s">
        <v>213</v>
      </c>
      <c r="E14" s="2">
        <v>300</v>
      </c>
      <c r="F14" s="20">
        <v>210</v>
      </c>
      <c r="G14" s="2" t="s">
        <v>207</v>
      </c>
      <c r="H14" s="2" t="s">
        <v>121</v>
      </c>
      <c r="I14" s="22">
        <f>E14*500/100*F14</f>
        <v>315000</v>
      </c>
    </row>
    <row r="15" spans="2:9" x14ac:dyDescent="0.35">
      <c r="B15" s="22" cm="1">
        <f t="array" ref="B15">_xlfn.IFS(C15="主食",I15/900,C15="蛋白质",I15/360,C15="副食",I15/240,C15="蔬菜",I15/200,C15="水果",I15/200,C15="其他",I15/100)</f>
        <v>291.66666666666669</v>
      </c>
      <c r="C15" s="2" t="s">
        <v>221</v>
      </c>
      <c r="D15" s="2" t="s">
        <v>210</v>
      </c>
      <c r="E15" s="2">
        <v>150</v>
      </c>
      <c r="F15" s="20">
        <v>140</v>
      </c>
      <c r="G15" s="2" t="s">
        <v>207</v>
      </c>
      <c r="H15" s="2" t="s">
        <v>121</v>
      </c>
      <c r="I15" s="22">
        <f>E15*500/100*F15</f>
        <v>105000</v>
      </c>
    </row>
    <row r="16" spans="2:9" x14ac:dyDescent="0.35">
      <c r="B16" s="22" t="s">
        <v>79</v>
      </c>
      <c r="H16" s="2" t="s">
        <v>79</v>
      </c>
      <c r="I16" s="22" t="s">
        <v>79</v>
      </c>
    </row>
    <row r="17" spans="2:9" x14ac:dyDescent="0.35">
      <c r="B17" s="22" cm="1">
        <f t="array" ref="B17">_xlfn.IFS(C17="主食",I17/900,C17="蛋白质",I17/360,C17="副食",I17/240,C17="蔬菜",I17/200,C17="水果",I17/200,C17="其他",I17/100)</f>
        <v>416.66666666666669</v>
      </c>
      <c r="C17" s="2" t="s">
        <v>209</v>
      </c>
      <c r="D17" s="2" t="s">
        <v>214</v>
      </c>
      <c r="E17" s="2">
        <v>100</v>
      </c>
      <c r="F17" s="20">
        <v>200</v>
      </c>
      <c r="G17" s="2" t="s">
        <v>207</v>
      </c>
      <c r="H17" s="2" t="s">
        <v>121</v>
      </c>
      <c r="I17" s="22">
        <f>E17*500/100*F17</f>
        <v>100000</v>
      </c>
    </row>
    <row r="18" spans="2:9" x14ac:dyDescent="0.35">
      <c r="B18" s="22" cm="1">
        <f t="array" ref="B18">_xlfn.IFS(C18="主食",I18/900,C18="蛋白质",I18/360,C18="副食",I18/240,C18="蔬菜",I18/200,C18="水果",I18/200,C18="其他",I18/100)</f>
        <v>41.666666666666664</v>
      </c>
      <c r="C18" s="2" t="s">
        <v>209</v>
      </c>
      <c r="D18" s="2" t="s">
        <v>211</v>
      </c>
      <c r="E18" s="2">
        <v>50</v>
      </c>
      <c r="F18" s="20">
        <v>40</v>
      </c>
      <c r="G18" s="2" t="s">
        <v>207</v>
      </c>
      <c r="H18" s="2" t="s">
        <v>121</v>
      </c>
      <c r="I18" s="22">
        <f>E18*500/100*F18</f>
        <v>10000</v>
      </c>
    </row>
    <row r="19" spans="2:9" x14ac:dyDescent="0.35">
      <c r="B19" s="22" cm="1">
        <f t="array" ref="B19">_xlfn.IFS(C19="主食",I19/900,C19="蛋白质",I19/360,C19="副食",I19/240,C19="蔬菜",I19/200,C19="水果",I19/200,C19="其他",I19/100)</f>
        <v>886.45833333333337</v>
      </c>
      <c r="C19" s="2" t="s">
        <v>209</v>
      </c>
      <c r="D19" s="2" t="s">
        <v>212</v>
      </c>
      <c r="E19" s="2">
        <v>100</v>
      </c>
      <c r="F19" s="20">
        <v>425.5</v>
      </c>
      <c r="G19" s="2" t="s">
        <v>207</v>
      </c>
      <c r="H19" s="2" t="s">
        <v>121</v>
      </c>
      <c r="I19" s="22">
        <f>E19*500/100*F19</f>
        <v>212750</v>
      </c>
    </row>
    <row r="21" spans="2:9" x14ac:dyDescent="0.35">
      <c r="C21" s="2" t="s">
        <v>153</v>
      </c>
      <c r="D21" s="2" t="s">
        <v>162</v>
      </c>
      <c r="E21" s="2">
        <v>100</v>
      </c>
      <c r="G21" s="2" t="s">
        <v>151</v>
      </c>
      <c r="H21" s="2" t="s">
        <v>150</v>
      </c>
    </row>
    <row r="22" spans="2:9" x14ac:dyDescent="0.35">
      <c r="C22" s="2" t="s">
        <v>153</v>
      </c>
      <c r="D22" s="2" t="s">
        <v>161</v>
      </c>
      <c r="E22" s="2">
        <v>100</v>
      </c>
      <c r="G22" s="2" t="s">
        <v>151</v>
      </c>
      <c r="H22" s="2" t="s">
        <v>150</v>
      </c>
    </row>
    <row r="23" spans="2:9" x14ac:dyDescent="0.35">
      <c r="C23" s="2" t="s">
        <v>153</v>
      </c>
      <c r="D23" s="2" t="s">
        <v>160</v>
      </c>
      <c r="E23" s="2">
        <v>100</v>
      </c>
      <c r="G23" s="2" t="s">
        <v>151</v>
      </c>
      <c r="H23" s="2" t="s">
        <v>150</v>
      </c>
    </row>
    <row r="24" spans="2:9" x14ac:dyDescent="0.35">
      <c r="C24" s="2" t="s">
        <v>153</v>
      </c>
      <c r="D24" s="2" t="s">
        <v>159</v>
      </c>
      <c r="E24" s="2">
        <v>100</v>
      </c>
      <c r="G24" s="2" t="s">
        <v>151</v>
      </c>
      <c r="H24" s="2" t="s">
        <v>150</v>
      </c>
    </row>
    <row r="25" spans="2:9" x14ac:dyDescent="0.35">
      <c r="C25" s="2" t="s">
        <v>153</v>
      </c>
      <c r="D25" s="2" t="s">
        <v>158</v>
      </c>
      <c r="E25" s="2">
        <v>100</v>
      </c>
      <c r="G25" s="2" t="s">
        <v>151</v>
      </c>
      <c r="H25" s="2" t="s">
        <v>150</v>
      </c>
    </row>
    <row r="26" spans="2:9" x14ac:dyDescent="0.35">
      <c r="C26" s="2" t="s">
        <v>153</v>
      </c>
      <c r="D26" s="2" t="s">
        <v>157</v>
      </c>
      <c r="E26" s="2">
        <v>100</v>
      </c>
      <c r="G26" s="2" t="s">
        <v>151</v>
      </c>
      <c r="H26" s="2" t="s">
        <v>150</v>
      </c>
    </row>
    <row r="27" spans="2:9" x14ac:dyDescent="0.35">
      <c r="C27" s="2" t="s">
        <v>153</v>
      </c>
      <c r="D27" s="2" t="s">
        <v>156</v>
      </c>
      <c r="E27" s="2">
        <v>100</v>
      </c>
      <c r="G27" s="2" t="s">
        <v>151</v>
      </c>
      <c r="H27" s="2" t="s">
        <v>150</v>
      </c>
    </row>
    <row r="28" spans="2:9" x14ac:dyDescent="0.35">
      <c r="C28" s="2" t="s">
        <v>153</v>
      </c>
      <c r="D28" s="2" t="s">
        <v>155</v>
      </c>
      <c r="E28" s="2">
        <v>100</v>
      </c>
      <c r="G28" s="2" t="s">
        <v>151</v>
      </c>
      <c r="H28" s="2" t="s">
        <v>150</v>
      </c>
    </row>
    <row r="29" spans="2:9" x14ac:dyDescent="0.35">
      <c r="C29" s="2" t="s">
        <v>153</v>
      </c>
      <c r="D29" s="2" t="s">
        <v>154</v>
      </c>
      <c r="E29" s="2">
        <v>100</v>
      </c>
      <c r="G29" s="2" t="s">
        <v>151</v>
      </c>
      <c r="H29" s="2" t="s">
        <v>150</v>
      </c>
    </row>
    <row r="30" spans="2:9" x14ac:dyDescent="0.35">
      <c r="C30" s="2" t="s">
        <v>153</v>
      </c>
      <c r="D30" s="2" t="s">
        <v>152</v>
      </c>
      <c r="E30" s="2">
        <v>100</v>
      </c>
      <c r="G30" s="2" t="s">
        <v>151</v>
      </c>
      <c r="H30" s="2" t="s">
        <v>150</v>
      </c>
    </row>
    <row r="31" spans="2:9" x14ac:dyDescent="0.35">
      <c r="C31" s="2" t="s">
        <v>202</v>
      </c>
      <c r="D31" s="2" t="s">
        <v>169</v>
      </c>
      <c r="E31" s="2">
        <v>1000</v>
      </c>
      <c r="G31" s="2" t="s">
        <v>151</v>
      </c>
      <c r="H31" s="2" t="s">
        <v>175</v>
      </c>
    </row>
    <row r="32" spans="2:9" x14ac:dyDescent="0.35">
      <c r="C32" s="2" t="s">
        <v>202</v>
      </c>
      <c r="D32" s="2" t="s">
        <v>170</v>
      </c>
      <c r="E32" s="2">
        <v>2000</v>
      </c>
      <c r="G32" s="2" t="s">
        <v>151</v>
      </c>
      <c r="H32" s="2" t="s">
        <v>175</v>
      </c>
    </row>
    <row r="33" spans="3:8" x14ac:dyDescent="0.35">
      <c r="C33" s="2" t="s">
        <v>202</v>
      </c>
      <c r="D33" s="2" t="s">
        <v>171</v>
      </c>
      <c r="E33" s="2">
        <v>1000</v>
      </c>
      <c r="G33" s="2" t="s">
        <v>151</v>
      </c>
      <c r="H33" s="2" t="s">
        <v>175</v>
      </c>
    </row>
    <row r="34" spans="3:8" x14ac:dyDescent="0.35">
      <c r="C34" s="2" t="s">
        <v>202</v>
      </c>
      <c r="D34" s="2" t="s">
        <v>172</v>
      </c>
      <c r="E34" s="2">
        <v>2000</v>
      </c>
      <c r="G34" s="2" t="s">
        <v>151</v>
      </c>
      <c r="H34" s="2" t="s">
        <v>175</v>
      </c>
    </row>
    <row r="35" spans="3:8" x14ac:dyDescent="0.35">
      <c r="C35" s="2" t="s">
        <v>202</v>
      </c>
      <c r="D35" s="2" t="s">
        <v>173</v>
      </c>
      <c r="E35" s="2">
        <v>500</v>
      </c>
      <c r="G35" s="2" t="s">
        <v>151</v>
      </c>
      <c r="H35" s="2" t="s">
        <v>175</v>
      </c>
    </row>
    <row r="36" spans="3:8" x14ac:dyDescent="0.35">
      <c r="C36" s="2" t="s">
        <v>202</v>
      </c>
      <c r="D36" s="2" t="s">
        <v>174</v>
      </c>
      <c r="E36" s="2">
        <v>500</v>
      </c>
      <c r="G36" s="2" t="s">
        <v>151</v>
      </c>
      <c r="H36" s="2" t="s">
        <v>121</v>
      </c>
    </row>
    <row r="37" spans="3:8" x14ac:dyDescent="0.35">
      <c r="H37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5E55-18F6-403A-BA98-1073C1591109}">
  <dimension ref="A1:H18"/>
  <sheetViews>
    <sheetView topLeftCell="B1" zoomScale="323" zoomScaleNormal="323" workbookViewId="0">
      <selection activeCell="E5" sqref="E5"/>
    </sheetView>
  </sheetViews>
  <sheetFormatPr defaultRowHeight="14.5" x14ac:dyDescent="0.35"/>
  <cols>
    <col min="1" max="1" width="12.54296875" style="2" customWidth="1"/>
    <col min="2" max="2" width="20.6328125" style="2" customWidth="1"/>
    <col min="3" max="3" width="10.453125" style="2" bestFit="1" customWidth="1"/>
    <col min="4" max="4" width="18.36328125" style="2" customWidth="1"/>
    <col min="5" max="5" width="9.453125" style="2" bestFit="1" customWidth="1"/>
    <col min="6" max="6" width="15.26953125" style="2" customWidth="1"/>
    <col min="7" max="7" width="15.08984375" style="2" customWidth="1"/>
    <col min="8" max="16384" width="8.7265625" style="2"/>
  </cols>
  <sheetData>
    <row r="1" spans="1:8" x14ac:dyDescent="0.35">
      <c r="A1" s="8" t="s">
        <v>78</v>
      </c>
      <c r="B1" s="8" t="s">
        <v>93</v>
      </c>
      <c r="C1" s="8" t="s">
        <v>94</v>
      </c>
      <c r="D1" s="8" t="s">
        <v>101</v>
      </c>
      <c r="E1" s="8" t="s">
        <v>102</v>
      </c>
      <c r="F1" s="8" t="s">
        <v>51</v>
      </c>
      <c r="G1" s="8" t="s">
        <v>12</v>
      </c>
      <c r="H1" s="8" t="s">
        <v>111</v>
      </c>
    </row>
    <row r="2" spans="1:8" x14ac:dyDescent="0.35">
      <c r="A2" s="2" t="s">
        <v>103</v>
      </c>
      <c r="B2" s="2" t="s">
        <v>233</v>
      </c>
      <c r="C2" s="2">
        <v>2</v>
      </c>
      <c r="D2" s="2" t="s">
        <v>104</v>
      </c>
      <c r="E2" s="1">
        <v>45902</v>
      </c>
      <c r="F2" s="2" t="s">
        <v>105</v>
      </c>
      <c r="G2" s="2" t="s">
        <v>79</v>
      </c>
      <c r="H2" s="2" t="s">
        <v>106</v>
      </c>
    </row>
    <row r="3" spans="1:8" x14ac:dyDescent="0.35">
      <c r="B3" s="2" t="s">
        <v>205</v>
      </c>
      <c r="C3" s="2">
        <v>1</v>
      </c>
      <c r="E3" s="1">
        <v>45921</v>
      </c>
      <c r="F3" s="2" t="s">
        <v>105</v>
      </c>
      <c r="H3" s="2" t="s">
        <v>106</v>
      </c>
    </row>
    <row r="4" spans="1:8" x14ac:dyDescent="0.35">
      <c r="B4" s="2" t="s">
        <v>230</v>
      </c>
      <c r="C4" s="2">
        <v>100</v>
      </c>
      <c r="D4" s="2" t="s">
        <v>231</v>
      </c>
      <c r="E4" s="1">
        <v>45923</v>
      </c>
    </row>
    <row r="5" spans="1:8" x14ac:dyDescent="0.35">
      <c r="B5" s="2" t="s">
        <v>232</v>
      </c>
      <c r="C5" s="2">
        <v>100</v>
      </c>
      <c r="D5" s="2" t="s">
        <v>231</v>
      </c>
      <c r="E5" s="1">
        <v>45923</v>
      </c>
    </row>
    <row r="6" spans="1:8" x14ac:dyDescent="0.35">
      <c r="A6" s="2" t="s">
        <v>107</v>
      </c>
      <c r="B6" s="2" t="s">
        <v>108</v>
      </c>
      <c r="C6" s="2">
        <v>1</v>
      </c>
      <c r="E6" s="1">
        <v>45902</v>
      </c>
      <c r="F6" s="2" t="s">
        <v>105</v>
      </c>
      <c r="H6" s="2" t="s">
        <v>112</v>
      </c>
    </row>
    <row r="7" spans="1:8" x14ac:dyDescent="0.35">
      <c r="A7" s="2" t="s">
        <v>109</v>
      </c>
      <c r="B7" s="2" t="s">
        <v>110</v>
      </c>
      <c r="C7" s="2">
        <v>10</v>
      </c>
      <c r="F7" s="2" t="s">
        <v>105</v>
      </c>
      <c r="H7" s="2" t="s">
        <v>112</v>
      </c>
    </row>
    <row r="8" spans="1:8" x14ac:dyDescent="0.35">
      <c r="A8" s="2" t="s">
        <v>109</v>
      </c>
      <c r="B8" s="2" t="s">
        <v>113</v>
      </c>
      <c r="C8" s="2">
        <v>1</v>
      </c>
      <c r="F8" s="2" t="s">
        <v>105</v>
      </c>
      <c r="H8" s="2" t="s">
        <v>112</v>
      </c>
    </row>
    <row r="9" spans="1:8" x14ac:dyDescent="0.35">
      <c r="A9" s="2" t="s">
        <v>109</v>
      </c>
      <c r="B9" s="2" t="s">
        <v>114</v>
      </c>
      <c r="C9" s="2">
        <v>1</v>
      </c>
      <c r="F9" s="2" t="s">
        <v>105</v>
      </c>
      <c r="H9" s="2" t="s">
        <v>112</v>
      </c>
    </row>
    <row r="10" spans="1:8" x14ac:dyDescent="0.35">
      <c r="A10" s="2" t="s">
        <v>109</v>
      </c>
      <c r="B10" s="2" t="s">
        <v>115</v>
      </c>
      <c r="C10" s="2">
        <v>1</v>
      </c>
      <c r="F10" s="2" t="s">
        <v>105</v>
      </c>
      <c r="H10" s="2" t="s">
        <v>112</v>
      </c>
    </row>
    <row r="11" spans="1:8" x14ac:dyDescent="0.35">
      <c r="A11" s="2" t="s">
        <v>109</v>
      </c>
      <c r="B11" s="2" t="s">
        <v>116</v>
      </c>
      <c r="C11" s="2">
        <v>1</v>
      </c>
      <c r="F11" s="2" t="s">
        <v>105</v>
      </c>
      <c r="H11" s="2" t="s">
        <v>112</v>
      </c>
    </row>
    <row r="12" spans="1:8" x14ac:dyDescent="0.35">
      <c r="A12" s="2" t="s">
        <v>109</v>
      </c>
      <c r="B12" s="2" t="s">
        <v>117</v>
      </c>
      <c r="C12" s="2">
        <v>1</v>
      </c>
      <c r="F12" s="2" t="s">
        <v>105</v>
      </c>
      <c r="H12" s="2" t="s">
        <v>112</v>
      </c>
    </row>
    <row r="13" spans="1:8" x14ac:dyDescent="0.35">
      <c r="A13" s="2" t="s">
        <v>118</v>
      </c>
      <c r="B13" s="2" t="s">
        <v>119</v>
      </c>
      <c r="C13" s="2">
        <v>1</v>
      </c>
      <c r="D13" s="2" t="s">
        <v>120</v>
      </c>
      <c r="F13" s="2" t="s">
        <v>20</v>
      </c>
      <c r="H13" s="2" t="s">
        <v>112</v>
      </c>
    </row>
    <row r="14" spans="1:8" x14ac:dyDescent="0.35">
      <c r="A14" s="2" t="s">
        <v>129</v>
      </c>
      <c r="B14" s="2" t="s">
        <v>132</v>
      </c>
      <c r="C14" s="2">
        <v>11</v>
      </c>
      <c r="F14" s="2" t="s">
        <v>21</v>
      </c>
      <c r="H14" s="2" t="s">
        <v>130</v>
      </c>
    </row>
    <row r="15" spans="1:8" x14ac:dyDescent="0.35">
      <c r="A15" s="2" t="s">
        <v>129</v>
      </c>
      <c r="B15" s="2" t="s">
        <v>133</v>
      </c>
      <c r="C15" s="2">
        <v>24</v>
      </c>
      <c r="F15" s="2" t="s">
        <v>21</v>
      </c>
      <c r="H15" s="2" t="s">
        <v>131</v>
      </c>
    </row>
    <row r="16" spans="1:8" x14ac:dyDescent="0.35">
      <c r="A16" s="2" t="s">
        <v>163</v>
      </c>
      <c r="B16" s="2" t="s">
        <v>164</v>
      </c>
      <c r="C16" s="2">
        <v>10</v>
      </c>
      <c r="E16" s="1">
        <v>45917</v>
      </c>
      <c r="F16" s="2" t="s">
        <v>150</v>
      </c>
      <c r="G16" s="2" t="s">
        <v>149</v>
      </c>
      <c r="H16" s="2" t="s">
        <v>112</v>
      </c>
    </row>
    <row r="17" spans="1:8" x14ac:dyDescent="0.35">
      <c r="A17" s="2" t="s">
        <v>163</v>
      </c>
      <c r="B17" s="2" t="s">
        <v>165</v>
      </c>
      <c r="C17" s="2">
        <v>10</v>
      </c>
      <c r="E17" s="1">
        <v>45917</v>
      </c>
      <c r="F17" s="2" t="s">
        <v>150</v>
      </c>
      <c r="G17" s="2" t="s">
        <v>149</v>
      </c>
      <c r="H17" s="2" t="s">
        <v>112</v>
      </c>
    </row>
    <row r="18" spans="1:8" x14ac:dyDescent="0.35">
      <c r="A18" s="2" t="s">
        <v>167</v>
      </c>
      <c r="B18" s="2" t="s">
        <v>166</v>
      </c>
      <c r="C18" s="2">
        <v>10</v>
      </c>
      <c r="E18" s="1">
        <v>45917</v>
      </c>
      <c r="F18" s="2" t="s">
        <v>150</v>
      </c>
      <c r="G18" s="2" t="s">
        <v>149</v>
      </c>
      <c r="H18" s="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现金和存款</vt:lpstr>
      <vt:lpstr>贵金属资产</vt:lpstr>
      <vt:lpstr>股票资产</vt:lpstr>
      <vt:lpstr>房产资产清单</vt:lpstr>
      <vt:lpstr>交通工具</vt:lpstr>
      <vt:lpstr>医疗物资</vt:lpstr>
      <vt:lpstr>食物补给清单</vt:lpstr>
      <vt:lpstr>其他物品物资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Lu</cp:lastModifiedBy>
  <dcterms:created xsi:type="dcterms:W3CDTF">2025-06-24T23:31:53Z</dcterms:created>
  <dcterms:modified xsi:type="dcterms:W3CDTF">2025-07-31T12:11:40Z</dcterms:modified>
</cp:coreProperties>
</file>