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zaelAlbiazul11\Documents\pagina web\"/>
    </mc:Choice>
  </mc:AlternateContent>
  <xr:revisionPtr revIDLastSave="0" documentId="13_ncr:1_{2AC428A2-AB35-46E5-BADB-6514485715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RTADA" sheetId="2" r:id="rId1"/>
    <sheet name="TABLA" sheetId="1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O23" i="1" l="1"/>
  <c r="O22" i="1"/>
  <c r="P22" i="1"/>
  <c r="W22" i="1" s="1"/>
  <c r="S23" i="1"/>
  <c r="R26" i="1"/>
  <c r="R27" i="1"/>
  <c r="K25" i="1"/>
  <c r="I25" i="1"/>
  <c r="H25" i="1"/>
  <c r="F25" i="1"/>
  <c r="E25" i="1"/>
  <c r="C25" i="1"/>
  <c r="H24" i="1"/>
  <c r="T24" i="1" s="1"/>
  <c r="F24" i="1"/>
  <c r="C24" i="1"/>
  <c r="E23" i="1"/>
  <c r="T23" i="1" s="1"/>
  <c r="T22" i="1"/>
  <c r="S22" i="1"/>
  <c r="Q22" i="1"/>
  <c r="T6" i="1"/>
  <c r="S6" i="1"/>
  <c r="T25" i="1" l="1"/>
  <c r="S25" i="1"/>
  <c r="O25" i="1"/>
  <c r="O24" i="1"/>
  <c r="P24" i="1"/>
  <c r="W24" i="1" s="1"/>
  <c r="S24" i="1"/>
  <c r="Q24" i="1"/>
  <c r="Q23" i="1"/>
  <c r="P23" i="1"/>
  <c r="R23" i="1" s="1"/>
  <c r="U6" i="1"/>
  <c r="V6" i="1"/>
  <c r="P25" i="1"/>
  <c r="Q25" i="1"/>
  <c r="U22" i="1"/>
  <c r="R22" i="1"/>
  <c r="V22" i="1"/>
  <c r="V23" i="1"/>
  <c r="Q6" i="1"/>
  <c r="R25" i="1" l="1"/>
  <c r="W25" i="1"/>
  <c r="R24" i="1"/>
  <c r="W23" i="1"/>
  <c r="U25" i="1"/>
  <c r="U24" i="1"/>
  <c r="U23" i="1"/>
  <c r="V25" i="1"/>
  <c r="V24" i="1"/>
  <c r="P6" i="1"/>
  <c r="W6" i="1" s="1"/>
  <c r="O6" i="1" l="1"/>
  <c r="R6" i="1" s="1"/>
  <c r="K9" i="1" l="1"/>
  <c r="I9" i="1"/>
  <c r="H9" i="1"/>
  <c r="F9" i="1"/>
  <c r="H8" i="1"/>
  <c r="F8" i="1"/>
  <c r="E9" i="1"/>
  <c r="T9" i="1" s="1"/>
  <c r="C9" i="1"/>
  <c r="C8" i="1"/>
  <c r="S8" i="1" l="1"/>
  <c r="O8" i="1"/>
  <c r="S9" i="1"/>
  <c r="U9" i="1" s="1"/>
  <c r="Q9" i="1"/>
  <c r="P9" i="1"/>
  <c r="W9" i="1" s="1"/>
  <c r="O9" i="1"/>
  <c r="R9" i="1" s="1"/>
  <c r="V9" i="1"/>
  <c r="E8" i="1"/>
  <c r="E7" i="1"/>
  <c r="T7" i="1" s="1"/>
  <c r="T8" i="1" l="1"/>
  <c r="V8" i="1" s="1"/>
  <c r="Q8" i="1"/>
  <c r="P8" i="1"/>
  <c r="W8" i="1" s="1"/>
  <c r="R8" i="1"/>
  <c r="U8" i="1"/>
  <c r="C7" i="1"/>
  <c r="S7" i="1" l="1"/>
  <c r="Q7" i="1"/>
  <c r="P7" i="1"/>
  <c r="W7" i="1" s="1"/>
  <c r="O7" i="1"/>
  <c r="R7" i="1" s="1"/>
  <c r="X8" i="1"/>
  <c r="X23" i="1"/>
  <c r="X22" i="1"/>
  <c r="X24" i="1"/>
  <c r="X25" i="1"/>
  <c r="X6" i="1"/>
  <c r="X7" i="1" l="1"/>
  <c r="X9" i="1"/>
  <c r="U7" i="1"/>
  <c r="V7" i="1"/>
</calcChain>
</file>

<file path=xl/sharedStrings.xml><?xml version="1.0" encoding="utf-8"?>
<sst xmlns="http://schemas.openxmlformats.org/spreadsheetml/2006/main" count="26" uniqueCount="14">
  <si>
    <t>No</t>
  </si>
  <si>
    <t>GRUPO A</t>
  </si>
  <si>
    <t>EQUIPO</t>
  </si>
  <si>
    <t>JJ</t>
  </si>
  <si>
    <t>JG</t>
  </si>
  <si>
    <t>PC</t>
  </si>
  <si>
    <t>JP</t>
  </si>
  <si>
    <t>PF</t>
  </si>
  <si>
    <t>DIF</t>
  </si>
  <si>
    <t>AVG</t>
  </si>
  <si>
    <t>PTS</t>
  </si>
  <si>
    <t>RANK</t>
  </si>
  <si>
    <t>%JG</t>
  </si>
  <si>
    <t>GRUPO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</si>
</sst>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TABLA!$A$6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TABLA!$B$4:$X$5</c:f>
              <c:multiLvlStrCache>
                <c:ptCount val="23"/>
                <c:lvl>
                  <c:pt idx="0">
                    <c:v>EQUIPO</c:v>
                  </c:pt>
                  <c:pt idx="1">
                    <c:v>1</c:v>
                  </c:pt>
                  <c:pt idx="4">
                    <c:v>2</c:v>
                  </c:pt>
                  <c:pt idx="7">
                    <c:v>3</c:v>
                  </c:pt>
                  <c:pt idx="10">
                    <c:v>4</c:v>
                  </c:pt>
                  <c:pt idx="13">
                    <c:v>JJ</c:v>
                  </c:pt>
                  <c:pt idx="14">
                    <c:v>JG</c:v>
                  </c:pt>
                  <c:pt idx="15">
                    <c:v>JP</c:v>
                  </c:pt>
                  <c:pt idx="16">
                    <c:v>%JG</c:v>
                  </c:pt>
                  <c:pt idx="17">
                    <c:v>PF</c:v>
                  </c:pt>
                  <c:pt idx="18">
                    <c:v>PC</c:v>
                  </c:pt>
                  <c:pt idx="19">
                    <c:v>DIF</c:v>
                  </c:pt>
                  <c:pt idx="20">
                    <c:v>AVG</c:v>
                  </c:pt>
                  <c:pt idx="21">
                    <c:v>PTS</c:v>
                  </c:pt>
                  <c:pt idx="22">
                    <c:v>RANK</c:v>
                  </c:pt>
                </c:lvl>
                <c:lvl>
                  <c:pt idx="0">
                    <c:v>GRUPO A</c:v>
                  </c:pt>
                </c:lvl>
              </c:multiLvlStrCache>
            </c:multiLvlStrRef>
          </c:cat>
          <c:val>
            <c:numRef>
              <c:f>TABLA!$B$6:$X$6</c:f>
              <c:numCache>
                <c:formatCode>General</c:formatCode>
                <c:ptCount val="23"/>
                <c:pt idx="0">
                  <c:v>1</c:v>
                </c:pt>
                <c:pt idx="4">
                  <c:v>3</c:v>
                </c:pt>
                <c:pt idx="6">
                  <c:v>5</c:v>
                </c:pt>
                <c:pt idx="7">
                  <c:v>4</c:v>
                </c:pt>
                <c:pt idx="9">
                  <c:v>7</c:v>
                </c:pt>
                <c:pt idx="10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7</c:v>
                </c:pt>
                <c:pt idx="18">
                  <c:v>13</c:v>
                </c:pt>
                <c:pt idx="19">
                  <c:v>-6</c:v>
                </c:pt>
                <c:pt idx="20">
                  <c:v>1.8571428571428572</c:v>
                </c:pt>
                <c:pt idx="21">
                  <c:v>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C-8944-9F39-37018309A26E}"/>
            </c:ext>
          </c:extLst>
        </c:ser>
        <c:ser>
          <c:idx val="1"/>
          <c:order val="1"/>
          <c:tx>
            <c:strRef>
              <c:f>TABLA!$A$7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TABLA!$B$4:$X$5</c:f>
              <c:multiLvlStrCache>
                <c:ptCount val="23"/>
                <c:lvl>
                  <c:pt idx="0">
                    <c:v>EQUIPO</c:v>
                  </c:pt>
                  <c:pt idx="1">
                    <c:v>1</c:v>
                  </c:pt>
                  <c:pt idx="4">
                    <c:v>2</c:v>
                  </c:pt>
                  <c:pt idx="7">
                    <c:v>3</c:v>
                  </c:pt>
                  <c:pt idx="10">
                    <c:v>4</c:v>
                  </c:pt>
                  <c:pt idx="13">
                    <c:v>JJ</c:v>
                  </c:pt>
                  <c:pt idx="14">
                    <c:v>JG</c:v>
                  </c:pt>
                  <c:pt idx="15">
                    <c:v>JP</c:v>
                  </c:pt>
                  <c:pt idx="16">
                    <c:v>%JG</c:v>
                  </c:pt>
                  <c:pt idx="17">
                    <c:v>PF</c:v>
                  </c:pt>
                  <c:pt idx="18">
                    <c:v>PC</c:v>
                  </c:pt>
                  <c:pt idx="19">
                    <c:v>DIF</c:v>
                  </c:pt>
                  <c:pt idx="20">
                    <c:v>AVG</c:v>
                  </c:pt>
                  <c:pt idx="21">
                    <c:v>PTS</c:v>
                  </c:pt>
                  <c:pt idx="22">
                    <c:v>RANK</c:v>
                  </c:pt>
                </c:lvl>
                <c:lvl>
                  <c:pt idx="0">
                    <c:v>GRUPO A</c:v>
                  </c:pt>
                </c:lvl>
              </c:multiLvlStrCache>
            </c:multiLvlStrRef>
          </c:cat>
          <c:val>
            <c:numRef>
              <c:f>TABLA!$B$7:$X$7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7">
                  <c:v>7</c:v>
                </c:pt>
                <c:pt idx="9">
                  <c:v>7</c:v>
                </c:pt>
                <c:pt idx="10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33.333333333333336</c:v>
                </c:pt>
                <c:pt idx="17">
                  <c:v>15</c:v>
                </c:pt>
                <c:pt idx="18">
                  <c:v>13</c:v>
                </c:pt>
                <c:pt idx="19">
                  <c:v>2</c:v>
                </c:pt>
                <c:pt idx="20">
                  <c:v>0.8666666666666667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C-8944-9F39-37018309A26E}"/>
            </c:ext>
          </c:extLst>
        </c:ser>
        <c:ser>
          <c:idx val="2"/>
          <c:order val="2"/>
          <c:tx>
            <c:strRef>
              <c:f>TABLA!$A$8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TABLA!$B$4:$X$5</c:f>
              <c:multiLvlStrCache>
                <c:ptCount val="23"/>
                <c:lvl>
                  <c:pt idx="0">
                    <c:v>EQUIPO</c:v>
                  </c:pt>
                  <c:pt idx="1">
                    <c:v>1</c:v>
                  </c:pt>
                  <c:pt idx="4">
                    <c:v>2</c:v>
                  </c:pt>
                  <c:pt idx="7">
                    <c:v>3</c:v>
                  </c:pt>
                  <c:pt idx="10">
                    <c:v>4</c:v>
                  </c:pt>
                  <c:pt idx="13">
                    <c:v>JJ</c:v>
                  </c:pt>
                  <c:pt idx="14">
                    <c:v>JG</c:v>
                  </c:pt>
                  <c:pt idx="15">
                    <c:v>JP</c:v>
                  </c:pt>
                  <c:pt idx="16">
                    <c:v>%JG</c:v>
                  </c:pt>
                  <c:pt idx="17">
                    <c:v>PF</c:v>
                  </c:pt>
                  <c:pt idx="18">
                    <c:v>PC</c:v>
                  </c:pt>
                  <c:pt idx="19">
                    <c:v>DIF</c:v>
                  </c:pt>
                  <c:pt idx="20">
                    <c:v>AVG</c:v>
                  </c:pt>
                  <c:pt idx="21">
                    <c:v>PTS</c:v>
                  </c:pt>
                  <c:pt idx="22">
                    <c:v>RANK</c:v>
                  </c:pt>
                </c:lvl>
                <c:lvl>
                  <c:pt idx="0">
                    <c:v>GRUPO A</c:v>
                  </c:pt>
                </c:lvl>
              </c:multiLvlStrCache>
            </c:multiLvlStrRef>
          </c:cat>
          <c:val>
            <c:numRef>
              <c:f>TABLA!$B$8:$X$8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3">
                  <c:v>4</c:v>
                </c:pt>
                <c:pt idx="4">
                  <c:v>7</c:v>
                </c:pt>
                <c:pt idx="6">
                  <c:v>7</c:v>
                </c:pt>
                <c:pt idx="10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66.666666666666671</c:v>
                </c:pt>
                <c:pt idx="17">
                  <c:v>21</c:v>
                </c:pt>
                <c:pt idx="18">
                  <c:v>16</c:v>
                </c:pt>
                <c:pt idx="19">
                  <c:v>5</c:v>
                </c:pt>
                <c:pt idx="20">
                  <c:v>0.76190476190476186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C-8944-9F39-37018309A26E}"/>
            </c:ext>
          </c:extLst>
        </c:ser>
        <c:ser>
          <c:idx val="3"/>
          <c:order val="3"/>
          <c:tx>
            <c:strRef>
              <c:f>TABLA!$A$9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TABLA!$B$4:$X$5</c:f>
              <c:multiLvlStrCache>
                <c:ptCount val="23"/>
                <c:lvl>
                  <c:pt idx="0">
                    <c:v>EQUIPO</c:v>
                  </c:pt>
                  <c:pt idx="1">
                    <c:v>1</c:v>
                  </c:pt>
                  <c:pt idx="4">
                    <c:v>2</c:v>
                  </c:pt>
                  <c:pt idx="7">
                    <c:v>3</c:v>
                  </c:pt>
                  <c:pt idx="10">
                    <c:v>4</c:v>
                  </c:pt>
                  <c:pt idx="13">
                    <c:v>JJ</c:v>
                  </c:pt>
                  <c:pt idx="14">
                    <c:v>JG</c:v>
                  </c:pt>
                  <c:pt idx="15">
                    <c:v>JP</c:v>
                  </c:pt>
                  <c:pt idx="16">
                    <c:v>%JG</c:v>
                  </c:pt>
                  <c:pt idx="17">
                    <c:v>PF</c:v>
                  </c:pt>
                  <c:pt idx="18">
                    <c:v>PC</c:v>
                  </c:pt>
                  <c:pt idx="19">
                    <c:v>DIF</c:v>
                  </c:pt>
                  <c:pt idx="20">
                    <c:v>AVG</c:v>
                  </c:pt>
                  <c:pt idx="21">
                    <c:v>PTS</c:v>
                  </c:pt>
                  <c:pt idx="22">
                    <c:v>RANK</c:v>
                  </c:pt>
                </c:lvl>
                <c:lvl>
                  <c:pt idx="0">
                    <c:v>GRUPO A</c:v>
                  </c:pt>
                </c:lvl>
              </c:multiLvlStrCache>
            </c:multiLvlStrRef>
          </c:cat>
          <c:val>
            <c:numRef>
              <c:f>TABLA!$B$9:$X$9</c:f>
              <c:numCache>
                <c:formatCode>General</c:formatCode>
                <c:ptCount val="23"/>
                <c:pt idx="0">
                  <c:v>4</c:v>
                </c:pt>
                <c:pt idx="1">
                  <c:v>1</c:v>
                </c:pt>
                <c:pt idx="3">
                  <c:v>0</c:v>
                </c:pt>
                <c:pt idx="4">
                  <c:v>3</c:v>
                </c:pt>
                <c:pt idx="6">
                  <c:v>3</c:v>
                </c:pt>
                <c:pt idx="7">
                  <c:v>5</c:v>
                </c:pt>
                <c:pt idx="9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33.333333333333336</c:v>
                </c:pt>
                <c:pt idx="17">
                  <c:v>9</c:v>
                </c:pt>
                <c:pt idx="18">
                  <c:v>10</c:v>
                </c:pt>
                <c:pt idx="19">
                  <c:v>-1</c:v>
                </c:pt>
                <c:pt idx="20">
                  <c:v>1.1111111111111112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C-8944-9F39-37018309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914528"/>
        <c:axId val="327916176"/>
      </c:barChart>
      <c:catAx>
        <c:axId val="327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916176"/>
        <c:crosses val="autoZero"/>
        <c:auto val="1"/>
        <c:lblAlgn val="ctr"/>
        <c:lblOffset val="100"/>
        <c:noMultiLvlLbl val="0"/>
      </c:catAx>
      <c:valAx>
        <c:axId val="3279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TABLA!$A$20:$X$21</c:f>
              <c:multiLvlStrCache>
                <c:ptCount val="24"/>
                <c:lvl>
                  <c:pt idx="0">
                    <c:v>No</c:v>
                  </c:pt>
                  <c:pt idx="1">
                    <c:v>EQUIPO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JJ</c:v>
                  </c:pt>
                  <c:pt idx="15">
                    <c:v>JG</c:v>
                  </c:pt>
                  <c:pt idx="16">
                    <c:v>JP</c:v>
                  </c:pt>
                  <c:pt idx="17">
                    <c:v>%JG</c:v>
                  </c:pt>
                  <c:pt idx="18">
                    <c:v>PF</c:v>
                  </c:pt>
                  <c:pt idx="19">
                    <c:v>PC</c:v>
                  </c:pt>
                  <c:pt idx="20">
                    <c:v>DIF</c:v>
                  </c:pt>
                  <c:pt idx="21">
                    <c:v>AVG</c:v>
                  </c:pt>
                  <c:pt idx="22">
                    <c:v>PTS</c:v>
                  </c:pt>
                  <c:pt idx="23">
                    <c:v>RANK</c:v>
                  </c:pt>
                </c:lvl>
                <c:lvl>
                  <c:pt idx="1">
                    <c:v>GRUPO B</c:v>
                  </c:pt>
                </c:lvl>
              </c:multiLvlStrCache>
            </c:multiLvlStrRef>
          </c:cat>
          <c:val>
            <c:numRef>
              <c:f>TABLA!$A$22:$X$22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5</c:v>
                </c:pt>
                <c:pt idx="10">
                  <c:v>4</c:v>
                </c:pt>
                <c:pt idx="11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66.666666666666671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0.7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6C49-BA7F-E1FE271FF8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TABLA!$A$20:$X$21</c:f>
              <c:multiLvlStrCache>
                <c:ptCount val="24"/>
                <c:lvl>
                  <c:pt idx="0">
                    <c:v>No</c:v>
                  </c:pt>
                  <c:pt idx="1">
                    <c:v>EQUIPO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JJ</c:v>
                  </c:pt>
                  <c:pt idx="15">
                    <c:v>JG</c:v>
                  </c:pt>
                  <c:pt idx="16">
                    <c:v>JP</c:v>
                  </c:pt>
                  <c:pt idx="17">
                    <c:v>%JG</c:v>
                  </c:pt>
                  <c:pt idx="18">
                    <c:v>PF</c:v>
                  </c:pt>
                  <c:pt idx="19">
                    <c:v>PC</c:v>
                  </c:pt>
                  <c:pt idx="20">
                    <c:v>DIF</c:v>
                  </c:pt>
                  <c:pt idx="21">
                    <c:v>AVG</c:v>
                  </c:pt>
                  <c:pt idx="22">
                    <c:v>PTS</c:v>
                  </c:pt>
                  <c:pt idx="23">
                    <c:v>RANK</c:v>
                  </c:pt>
                </c:lvl>
                <c:lvl>
                  <c:pt idx="1">
                    <c:v>GRUPO B</c:v>
                  </c:pt>
                </c:lvl>
              </c:multiLvlStrCache>
            </c:multiLvlStrRef>
          </c:cat>
          <c:val>
            <c:numRef>
              <c:f>TABLA!$A$23:$X$23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8">
                  <c:v>7</c:v>
                </c:pt>
                <c:pt idx="10">
                  <c:v>5</c:v>
                </c:pt>
                <c:pt idx="11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33.333333333333336</c:v>
                </c:pt>
                <c:pt idx="18">
                  <c:v>13</c:v>
                </c:pt>
                <c:pt idx="19">
                  <c:v>15</c:v>
                </c:pt>
                <c:pt idx="20">
                  <c:v>-2</c:v>
                </c:pt>
                <c:pt idx="21">
                  <c:v>1.1538461538461537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6C49-BA7F-E1FE271FF8B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TABLA!$A$20:$X$21</c:f>
              <c:multiLvlStrCache>
                <c:ptCount val="24"/>
                <c:lvl>
                  <c:pt idx="0">
                    <c:v>No</c:v>
                  </c:pt>
                  <c:pt idx="1">
                    <c:v>EQUIPO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JJ</c:v>
                  </c:pt>
                  <c:pt idx="15">
                    <c:v>JG</c:v>
                  </c:pt>
                  <c:pt idx="16">
                    <c:v>JP</c:v>
                  </c:pt>
                  <c:pt idx="17">
                    <c:v>%JG</c:v>
                  </c:pt>
                  <c:pt idx="18">
                    <c:v>PF</c:v>
                  </c:pt>
                  <c:pt idx="19">
                    <c:v>PC</c:v>
                  </c:pt>
                  <c:pt idx="20">
                    <c:v>DIF</c:v>
                  </c:pt>
                  <c:pt idx="21">
                    <c:v>AVG</c:v>
                  </c:pt>
                  <c:pt idx="22">
                    <c:v>PTS</c:v>
                  </c:pt>
                  <c:pt idx="23">
                    <c:v>RANK</c:v>
                  </c:pt>
                </c:lvl>
                <c:lvl>
                  <c:pt idx="1">
                    <c:v>GRUPO B</c:v>
                  </c:pt>
                </c:lvl>
              </c:multiLvlStrCache>
            </c:multiLvlStrRef>
          </c:cat>
          <c:val>
            <c:numRef>
              <c:f>TABLA!$A$24:$X$24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4">
                  <c:v>5</c:v>
                </c:pt>
                <c:pt idx="5">
                  <c:v>5</c:v>
                </c:pt>
                <c:pt idx="7">
                  <c:v>7</c:v>
                </c:pt>
                <c:pt idx="11">
                  <c:v>7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16</c:v>
                </c:pt>
                <c:pt idx="19">
                  <c:v>19</c:v>
                </c:pt>
                <c:pt idx="20">
                  <c:v>-3</c:v>
                </c:pt>
                <c:pt idx="21">
                  <c:v>1.1875</c:v>
                </c:pt>
                <c:pt idx="22">
                  <c:v>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6C49-BA7F-E1FE271FF8B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TABLA!$A$20:$X$21</c:f>
              <c:multiLvlStrCache>
                <c:ptCount val="24"/>
                <c:lvl>
                  <c:pt idx="0">
                    <c:v>No</c:v>
                  </c:pt>
                  <c:pt idx="1">
                    <c:v>EQUIPO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JJ</c:v>
                  </c:pt>
                  <c:pt idx="15">
                    <c:v>JG</c:v>
                  </c:pt>
                  <c:pt idx="16">
                    <c:v>JP</c:v>
                  </c:pt>
                  <c:pt idx="17">
                    <c:v>%JG</c:v>
                  </c:pt>
                  <c:pt idx="18">
                    <c:v>PF</c:v>
                  </c:pt>
                  <c:pt idx="19">
                    <c:v>PC</c:v>
                  </c:pt>
                  <c:pt idx="20">
                    <c:v>DIF</c:v>
                  </c:pt>
                  <c:pt idx="21">
                    <c:v>AVG</c:v>
                  </c:pt>
                  <c:pt idx="22">
                    <c:v>PTS</c:v>
                  </c:pt>
                  <c:pt idx="23">
                    <c:v>RANK</c:v>
                  </c:pt>
                </c:lvl>
                <c:lvl>
                  <c:pt idx="1">
                    <c:v>GRUPO B</c:v>
                  </c:pt>
                </c:lvl>
              </c:multiLvlStrCache>
            </c:multiLvlStrRef>
          </c:cat>
          <c:val>
            <c:numRef>
              <c:f>TABLA!$A$25:$X$25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4">
                  <c:v>3</c:v>
                </c:pt>
                <c:pt idx="5">
                  <c:v>8</c:v>
                </c:pt>
                <c:pt idx="7">
                  <c:v>4</c:v>
                </c:pt>
                <c:pt idx="8">
                  <c:v>7</c:v>
                </c:pt>
                <c:pt idx="10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33.333333333333336</c:v>
                </c:pt>
                <c:pt idx="18">
                  <c:v>16</c:v>
                </c:pt>
                <c:pt idx="19">
                  <c:v>14</c:v>
                </c:pt>
                <c:pt idx="20">
                  <c:v>2</c:v>
                </c:pt>
                <c:pt idx="21">
                  <c:v>0.875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6C49-BA7F-E1FE271F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801904"/>
        <c:axId val="292802304"/>
      </c:barChart>
      <c:catAx>
        <c:axId val="2928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802304"/>
        <c:crosses val="autoZero"/>
        <c:auto val="1"/>
        <c:lblAlgn val="ctr"/>
        <c:lblOffset val="100"/>
        <c:noMultiLvlLbl val="0"/>
      </c:catAx>
      <c:valAx>
        <c:axId val="292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8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279400</xdr:colOff>
      <xdr:row>3</xdr:row>
      <xdr:rowOff>139700</xdr:rowOff>
    </xdr:from>
    <xdr:to>
      <xdr:col>13</xdr:col>
      <xdr:colOff>431800</xdr:colOff>
      <xdr:row>22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CB7AA3-D263-A44B-8664-CC1E65A5D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711200"/>
          <a:ext cx="7581900" cy="355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711200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20C999-711E-094E-8A91-D8C2DEA9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18</xdr:col>
      <xdr:colOff>368300</xdr:colOff>
      <xdr:row>24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A34C0-FC93-8B46-A1E0-1237E5FE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DA42-8386-7846-B023-0E7C66095D20}">
  <dimension ref="A1:R30"/>
  <sheetViews>
    <sheetView workbookViewId="0">
      <selection sqref="A1:R30"/>
    </sheetView>
  </sheetViews>
  <sheetFormatPr baseColWidth="10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</sheetData>
  <mergeCells count="1">
    <mergeCell ref="A1:R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7"/>
  <sheetViews>
    <sheetView tabSelected="1" zoomScale="70" zoomScaleNormal="70" workbookViewId="0">
      <selection activeCell="R27" sqref="R27"/>
    </sheetView>
  </sheetViews>
  <sheetFormatPr baseColWidth="10" defaultRowHeight="15" x14ac:dyDescent="0.25"/>
  <cols>
    <col min="3" max="3" width="8.85546875" customWidth="1"/>
    <col min="4" max="4" width="3.140625" customWidth="1"/>
    <col min="5" max="6" width="4.7109375" customWidth="1"/>
    <col min="7" max="7" width="4" customWidth="1"/>
    <col min="8" max="9" width="4.7109375" customWidth="1"/>
    <col min="10" max="10" width="3" customWidth="1"/>
    <col min="11" max="12" width="4.7109375" customWidth="1"/>
    <col min="13" max="13" width="3.28515625" customWidth="1"/>
    <col min="14" max="23" width="4.7109375" customWidth="1"/>
    <col min="24" max="24" width="12.28515625" customWidth="1"/>
    <col min="25" max="26" width="4.7109375" customWidth="1"/>
  </cols>
  <sheetData>
    <row r="4" spans="1:24" x14ac:dyDescent="0.25">
      <c r="B4" t="s">
        <v>1</v>
      </c>
    </row>
    <row r="5" spans="1:24" x14ac:dyDescent="0.25">
      <c r="A5" s="1" t="s">
        <v>0</v>
      </c>
      <c r="B5" s="1" t="s">
        <v>2</v>
      </c>
      <c r="C5" s="18">
        <v>1</v>
      </c>
      <c r="D5" s="19"/>
      <c r="E5" s="20"/>
      <c r="F5" s="18">
        <v>2</v>
      </c>
      <c r="G5" s="19"/>
      <c r="H5" s="20"/>
      <c r="I5" s="18">
        <v>3</v>
      </c>
      <c r="J5" s="19"/>
      <c r="K5" s="20"/>
      <c r="L5" s="18">
        <v>4</v>
      </c>
      <c r="M5" s="19"/>
      <c r="N5" s="20"/>
      <c r="O5" s="2" t="s">
        <v>3</v>
      </c>
      <c r="P5" s="2" t="s">
        <v>4</v>
      </c>
      <c r="Q5" s="2" t="s">
        <v>6</v>
      </c>
      <c r="R5" s="2" t="s">
        <v>12</v>
      </c>
      <c r="S5" s="2" t="s">
        <v>7</v>
      </c>
      <c r="T5" s="2" t="s">
        <v>5</v>
      </c>
      <c r="U5" s="2" t="s">
        <v>8</v>
      </c>
      <c r="V5" s="2" t="s">
        <v>9</v>
      </c>
      <c r="W5" s="2" t="s">
        <v>10</v>
      </c>
      <c r="X5" s="2" t="s">
        <v>11</v>
      </c>
    </row>
    <row r="6" spans="1:24" x14ac:dyDescent="0.25">
      <c r="A6" s="1">
        <v>1</v>
      </c>
      <c r="B6" s="1">
        <v>1</v>
      </c>
      <c r="C6" s="21"/>
      <c r="D6" s="22"/>
      <c r="E6" s="23"/>
      <c r="F6" s="3">
        <v>3</v>
      </c>
      <c r="G6" s="6"/>
      <c r="H6" s="4">
        <v>5</v>
      </c>
      <c r="I6" s="3">
        <v>4</v>
      </c>
      <c r="J6" s="6"/>
      <c r="K6" s="4">
        <v>7</v>
      </c>
      <c r="L6" s="3">
        <v>0</v>
      </c>
      <c r="M6" s="6"/>
      <c r="N6" s="4">
        <v>1</v>
      </c>
      <c r="O6" s="1">
        <f>IF(AND(C6="",F6="",I6="",L6=""),"",IF(C6&lt;&gt;"",1,0)+IF(F6&lt;&gt;"",1,0)+IF(I6&lt;&gt;"",1,0)+IF(L6&lt;&gt;"",1,0))</f>
        <v>3</v>
      </c>
      <c r="P6" s="1">
        <f>IF(AND(C6="",E6="",F6="",H6="",I6="",K6="",L6="",N6=""),"",IF(C6&gt;E6,1,0)+IF(F6&gt;H6,1,0)+IF(I6&gt;K6,1,0)+IF(L6&gt;N6,1,0))</f>
        <v>0</v>
      </c>
      <c r="Q6" s="1">
        <f>IF(AND(C6="",E6="",F6="",H6="",I6="",K6="",L6="",N6=""),"",IF(C6&lt;E6,1,0)+IF(F6&lt;H6,1,0)+IF(I6&lt;K6,1,0)+IF(L6&lt;N6,1,0))</f>
        <v>3</v>
      </c>
      <c r="R6" s="1">
        <f>IF(AND(O6="",P6=""),"",(P6*100/O6))</f>
        <v>0</v>
      </c>
      <c r="S6" s="1">
        <f>IF(AND(C6="",F6="",I6="",L6=""),"",(C6+F6+I6+L6))</f>
        <v>7</v>
      </c>
      <c r="T6" s="1">
        <f>IF(AND(E6="",H6="",K6="",N6=""),"",(E6+H6+K6+N6))</f>
        <v>13</v>
      </c>
      <c r="U6" s="1">
        <f>IF(AND(S6="",T6=""),"",(S6-T6))</f>
        <v>-6</v>
      </c>
      <c r="V6" s="1">
        <f>IF(AND(T6="",S6=""),"",(T6/S6))</f>
        <v>1.8571428571428572</v>
      </c>
      <c r="W6" s="1">
        <f>IF(AND(P6=""),"",(P6*2))</f>
        <v>0</v>
      </c>
      <c r="X6" s="1">
        <f>IF(AND(W6=""),"",RANK(W6,$W$6:$W$9))</f>
        <v>4</v>
      </c>
    </row>
    <row r="7" spans="1:24" x14ac:dyDescent="0.25">
      <c r="A7" s="1">
        <v>2</v>
      </c>
      <c r="B7" s="1">
        <v>2</v>
      </c>
      <c r="C7" s="3">
        <f>IF(H6="","",H6)</f>
        <v>5</v>
      </c>
      <c r="D7" s="6"/>
      <c r="E7" s="4">
        <f>IF(F6="","",F6)</f>
        <v>3</v>
      </c>
      <c r="F7" s="21"/>
      <c r="G7" s="22"/>
      <c r="H7" s="23"/>
      <c r="I7" s="3">
        <v>7</v>
      </c>
      <c r="J7" s="6"/>
      <c r="K7" s="4">
        <v>7</v>
      </c>
      <c r="L7" s="3">
        <v>3</v>
      </c>
      <c r="M7" s="6"/>
      <c r="N7" s="4">
        <v>3</v>
      </c>
      <c r="O7" s="1">
        <f t="shared" ref="O7:O9" si="0">IF(AND(C7="",F7="",I7="",L7=""),"",IF(C7&lt;&gt;"",1,0)+IF(F7&lt;&gt;"",1,0)+IF(I7&lt;&gt;"",1,0)+IF(L7&lt;&gt;"",1,0))</f>
        <v>3</v>
      </c>
      <c r="P7" s="1">
        <f t="shared" ref="P7:P9" si="1">IF(AND(C7="",E7="",F7="",H7="",I7="",K7="",L7="",N7=""),"",IF(C7&gt;E7,1,0)+IF(F7&gt;H7,1,0)+IF(I7&gt;K7,1,0)+IF(L7&gt;N7,1,0))</f>
        <v>1</v>
      </c>
      <c r="Q7" s="1">
        <f t="shared" ref="Q7:Q9" si="2">IF(AND(C7="",E7="",F7="",H7="",I7="",K7="",L7="",N7=""),"",IF(C7&lt;E7,1,0)+IF(F7&lt;H7,1,0)+IF(I7&lt;K7,1,0)+IF(L7&lt;N7,1,0))</f>
        <v>0</v>
      </c>
      <c r="R7" s="1">
        <f t="shared" ref="R7:R9" si="3">IF(AND(O7="",P7=""),"",(P7*100/O7))</f>
        <v>33.333333333333336</v>
      </c>
      <c r="S7" s="1">
        <f t="shared" ref="S7:S9" si="4">IF(AND(C7="",F7="",I7="",L7=""),"",(C7+F7+I7+L7))</f>
        <v>15</v>
      </c>
      <c r="T7" s="1">
        <f t="shared" ref="T7:T9" si="5">IF(AND(E7="",H7="",K7="",N7=""),"",(E7+H7+K7+N7))</f>
        <v>13</v>
      </c>
      <c r="U7" s="1">
        <f t="shared" ref="U7:U9" si="6">IF(AND(S7="",T7=""),"",(S7-T7))</f>
        <v>2</v>
      </c>
      <c r="V7" s="1">
        <f t="shared" ref="V7:V9" si="7">IF(AND(T7="",S7=""),"",(T7/S7))</f>
        <v>0.8666666666666667</v>
      </c>
      <c r="W7" s="1">
        <f t="shared" ref="W7:W9" si="8">IF(AND(P7=""),"",(P7*2))</f>
        <v>2</v>
      </c>
      <c r="X7" s="1">
        <f t="shared" ref="X7:X9" si="9">IF(AND(W7=""),"",RANK(W7,$W$6:$W$9))</f>
        <v>2</v>
      </c>
    </row>
    <row r="8" spans="1:24" x14ac:dyDescent="0.25">
      <c r="A8" s="1">
        <v>3</v>
      </c>
      <c r="B8" s="1">
        <v>3</v>
      </c>
      <c r="C8" s="3">
        <f>IF(K6="","",K6)</f>
        <v>7</v>
      </c>
      <c r="D8" s="7"/>
      <c r="E8" s="5">
        <f>IF(I6="","",I6)</f>
        <v>4</v>
      </c>
      <c r="F8" s="3">
        <f>IF(K7="","",K7)</f>
        <v>7</v>
      </c>
      <c r="G8" s="6"/>
      <c r="H8" s="4">
        <f>IF(I7="","",I7)</f>
        <v>7</v>
      </c>
      <c r="I8" s="8"/>
      <c r="J8" s="9"/>
      <c r="K8" s="10"/>
      <c r="L8" s="3">
        <v>7</v>
      </c>
      <c r="M8" s="6"/>
      <c r="N8" s="4">
        <v>5</v>
      </c>
      <c r="O8" s="1">
        <f t="shared" si="0"/>
        <v>3</v>
      </c>
      <c r="P8" s="1">
        <f t="shared" si="1"/>
        <v>2</v>
      </c>
      <c r="Q8" s="1">
        <f t="shared" si="2"/>
        <v>0</v>
      </c>
      <c r="R8" s="1">
        <f t="shared" si="3"/>
        <v>66.666666666666671</v>
      </c>
      <c r="S8" s="1">
        <f t="shared" si="4"/>
        <v>21</v>
      </c>
      <c r="T8" s="1">
        <f t="shared" si="5"/>
        <v>16</v>
      </c>
      <c r="U8" s="1">
        <f t="shared" si="6"/>
        <v>5</v>
      </c>
      <c r="V8" s="1">
        <f t="shared" si="7"/>
        <v>0.76190476190476186</v>
      </c>
      <c r="W8" s="1">
        <f t="shared" si="8"/>
        <v>4</v>
      </c>
      <c r="X8" s="1">
        <f t="shared" si="9"/>
        <v>1</v>
      </c>
    </row>
    <row r="9" spans="1:24" x14ac:dyDescent="0.25">
      <c r="A9" s="1">
        <v>4</v>
      </c>
      <c r="B9" s="1">
        <v>4</v>
      </c>
      <c r="C9" s="3">
        <f>IF(N6="","",N6)</f>
        <v>1</v>
      </c>
      <c r="D9" s="7"/>
      <c r="E9" s="4">
        <f>IF(L6="","",L6)</f>
        <v>0</v>
      </c>
      <c r="F9" s="3">
        <f>IF(N7="","",N7)</f>
        <v>3</v>
      </c>
      <c r="G9" s="6"/>
      <c r="H9" s="4">
        <f>IF(L7="","",L7)</f>
        <v>3</v>
      </c>
      <c r="I9" s="3">
        <f>IF(N8="","",N8)</f>
        <v>5</v>
      </c>
      <c r="J9" s="6"/>
      <c r="K9" s="4">
        <f>IF(L8="","",L8)</f>
        <v>7</v>
      </c>
      <c r="L9" s="8"/>
      <c r="M9" s="9"/>
      <c r="N9" s="9"/>
      <c r="O9" s="1">
        <f t="shared" si="0"/>
        <v>3</v>
      </c>
      <c r="P9" s="1">
        <f t="shared" si="1"/>
        <v>1</v>
      </c>
      <c r="Q9" s="1">
        <f t="shared" si="2"/>
        <v>1</v>
      </c>
      <c r="R9" s="1">
        <f t="shared" si="3"/>
        <v>33.333333333333336</v>
      </c>
      <c r="S9" s="1">
        <f t="shared" si="4"/>
        <v>9</v>
      </c>
      <c r="T9" s="1">
        <f t="shared" si="5"/>
        <v>10</v>
      </c>
      <c r="U9" s="1">
        <f t="shared" si="6"/>
        <v>-1</v>
      </c>
      <c r="V9" s="1">
        <f t="shared" si="7"/>
        <v>1.1111111111111112</v>
      </c>
      <c r="W9" s="1">
        <f t="shared" si="8"/>
        <v>2</v>
      </c>
      <c r="X9" s="1">
        <f t="shared" si="9"/>
        <v>2</v>
      </c>
    </row>
    <row r="20" spans="1:24" x14ac:dyDescent="0.25">
      <c r="B20" t="s">
        <v>13</v>
      </c>
    </row>
    <row r="21" spans="1:24" x14ac:dyDescent="0.25">
      <c r="A21" s="1" t="s">
        <v>0</v>
      </c>
      <c r="B21" s="1" t="s">
        <v>2</v>
      </c>
      <c r="C21" s="11">
        <v>1</v>
      </c>
      <c r="D21" s="12"/>
      <c r="E21" s="13"/>
      <c r="F21" s="11">
        <v>2</v>
      </c>
      <c r="G21" s="12"/>
      <c r="H21" s="13"/>
      <c r="I21" s="11">
        <v>3</v>
      </c>
      <c r="J21" s="12"/>
      <c r="K21" s="13"/>
      <c r="L21" s="11">
        <v>4</v>
      </c>
      <c r="M21" s="12"/>
      <c r="N21" s="13"/>
      <c r="O21" s="2" t="s">
        <v>3</v>
      </c>
      <c r="P21" s="2" t="s">
        <v>4</v>
      </c>
      <c r="Q21" s="2" t="s">
        <v>6</v>
      </c>
      <c r="R21" s="2" t="s">
        <v>12</v>
      </c>
      <c r="S21" s="2" t="s">
        <v>7</v>
      </c>
      <c r="T21" s="2" t="s">
        <v>5</v>
      </c>
      <c r="U21" s="2" t="s">
        <v>8</v>
      </c>
      <c r="V21" s="2" t="s">
        <v>9</v>
      </c>
      <c r="W21" s="2" t="s">
        <v>10</v>
      </c>
      <c r="X21" s="2" t="s">
        <v>11</v>
      </c>
    </row>
    <row r="22" spans="1:24" x14ac:dyDescent="0.25">
      <c r="A22" s="1">
        <v>1</v>
      </c>
      <c r="B22" s="1">
        <v>1</v>
      </c>
      <c r="C22" s="14"/>
      <c r="D22" s="15"/>
      <c r="E22" s="16"/>
      <c r="F22" s="3">
        <v>2</v>
      </c>
      <c r="G22" s="6"/>
      <c r="H22" s="4">
        <v>2</v>
      </c>
      <c r="I22" s="3">
        <v>5</v>
      </c>
      <c r="J22" s="6"/>
      <c r="K22" s="4">
        <v>4</v>
      </c>
      <c r="L22" s="3">
        <v>3</v>
      </c>
      <c r="M22" s="6"/>
      <c r="N22" s="4">
        <v>1</v>
      </c>
      <c r="O22" s="1">
        <f>IF(AND(C22="",F22="",I22="",L22=""),"",IF(C22&lt;&gt;"",1,0)+IF(F22&lt;&gt;"",1,0)+IF(I22&lt;&gt;"",1,0)+IF(L22&lt;&gt;"",1,0))</f>
        <v>3</v>
      </c>
      <c r="P22" s="1">
        <f>IF(AND(C22="",E22="",F22="",H22="",I22="",K22="",L22="",N22=""),"",IF(C22&gt;E22,1,0)+IF(F22&gt;H22,1,0)+IF(I22&gt;K22,1,0)+IF(L22&gt;N22,1,0))</f>
        <v>2</v>
      </c>
      <c r="Q22" s="1">
        <f>IF(AND(C22="",E22="",F22="",H22="",I22="",K22="",L22="",N22=""),"",IF(C22&lt;E22,1,0)+IF(F22&lt;H22,1,0)+IF(I22&lt;K22,1,0)+IF(L22&lt;N22,1,0))</f>
        <v>0</v>
      </c>
      <c r="R22" s="1">
        <f>IF(AND(O22="",P22=""),"",(P22*100/O22))</f>
        <v>66.666666666666671</v>
      </c>
      <c r="S22" s="1">
        <f>IF(AND(C22="",F22="",I22="",L22=""),"",(C22+F22+I22+L22))</f>
        <v>10</v>
      </c>
      <c r="T22" s="1">
        <f>IF(AND(E22="",H22="",K22="",N22=""),"",(E22+H22+K22+N22))</f>
        <v>7</v>
      </c>
      <c r="U22" s="1">
        <f>IF(AND(S22="",T22=""),"",(S22-T22))</f>
        <v>3</v>
      </c>
      <c r="V22" s="1">
        <f>IF(AND(T22="",S22=""),"",(T22/S22))</f>
        <v>0.7</v>
      </c>
      <c r="W22" s="1">
        <f>IF(AND(P22=""),"",(P22*2))</f>
        <v>4</v>
      </c>
      <c r="X22" s="1">
        <f>IF(AND(W22=""),"",RANK(W22,$W$6:$W$25))</f>
        <v>1</v>
      </c>
    </row>
    <row r="23" spans="1:24" x14ac:dyDescent="0.25">
      <c r="A23" s="1">
        <v>2</v>
      </c>
      <c r="B23" s="1">
        <v>2</v>
      </c>
      <c r="C23" s="3">
        <v>2</v>
      </c>
      <c r="D23" s="6"/>
      <c r="E23" s="4">
        <f>IF(F22="","",F22)</f>
        <v>2</v>
      </c>
      <c r="F23" s="14"/>
      <c r="G23" s="15"/>
      <c r="H23" s="16"/>
      <c r="I23" s="3">
        <v>7</v>
      </c>
      <c r="J23" s="6"/>
      <c r="K23" s="4">
        <v>5</v>
      </c>
      <c r="L23" s="3">
        <v>4</v>
      </c>
      <c r="M23" s="6"/>
      <c r="N23" s="4">
        <v>8</v>
      </c>
      <c r="O23" s="1">
        <f t="shared" ref="O23:O25" si="10">IF(AND(C23="",F23="",I23="",L23=""),"",IF(C23&lt;&gt;"",1,0)+IF(F23&lt;&gt;"",1,0)+IF(I23&lt;&gt;"",1,0)+IF(L23&lt;&gt;"",1,0))</f>
        <v>3</v>
      </c>
      <c r="P23" s="1">
        <f t="shared" ref="P23:P25" si="11">IF(AND(C23="",E23="",F23="",H23="",I23="",K23="",L23="",N23=""),"",IF(C23&gt;E23,1,0)+IF(F23&gt;H23,1,0)+IF(I23&gt;K23,1,0)+IF(L23&gt;N23,1,0))</f>
        <v>1</v>
      </c>
      <c r="Q23" s="1">
        <f t="shared" ref="Q23:Q25" si="12">IF(AND(C23="",E23="",F23="",H23="",I23="",K23="",L23="",N23=""),"",IF(C23&lt;E23,1,0)+IF(F23&lt;H23,1,0)+IF(I23&lt;K23,1,0)+IF(L23&lt;N23,1,0))</f>
        <v>1</v>
      </c>
      <c r="R23" s="1">
        <f t="shared" ref="R23:R27" si="13">IF(AND(O23="",P23=""),"",(P23*100/O23))</f>
        <v>33.333333333333336</v>
      </c>
      <c r="S23" s="1">
        <f t="shared" ref="S23:S25" si="14">IF(AND(C23="",F23="",I23="",L23=""),"",(C23+F23+I23+L23))</f>
        <v>13</v>
      </c>
      <c r="T23" s="1">
        <f t="shared" ref="T23:T25" si="15">IF(AND(E23="",H23="",K23="",N23=""),"",(E23+H23+K23+N23))</f>
        <v>15</v>
      </c>
      <c r="U23" s="1">
        <f t="shared" ref="U23:U25" si="16">IF(AND(S23="",T23=""),"",(S23-T23))</f>
        <v>-2</v>
      </c>
      <c r="V23" s="1">
        <f t="shared" ref="V23:V25" si="17">IF(AND(T23="",S23=""),"",(T23/S23))</f>
        <v>1.1538461538461537</v>
      </c>
      <c r="W23" s="1">
        <f t="shared" ref="W23:W25" si="18">IF(AND(P23=""),"",(P23*2))</f>
        <v>2</v>
      </c>
      <c r="X23" s="1">
        <f t="shared" ref="X23:X25" si="19">IF(AND(W23=""),"",RANK(W23,$W$6:$W$25))</f>
        <v>3</v>
      </c>
    </row>
    <row r="24" spans="1:24" x14ac:dyDescent="0.25">
      <c r="A24" s="1">
        <v>3</v>
      </c>
      <c r="B24" s="1">
        <v>3</v>
      </c>
      <c r="C24" s="3">
        <f>IF(K22="","",K22)</f>
        <v>4</v>
      </c>
      <c r="D24" s="7"/>
      <c r="E24" s="5">
        <f>IF(I22="","",I22)</f>
        <v>5</v>
      </c>
      <c r="F24" s="3">
        <f>IF(K23="","",K23)</f>
        <v>5</v>
      </c>
      <c r="G24" s="6"/>
      <c r="H24" s="4">
        <f>IF(I23="","",I23)</f>
        <v>7</v>
      </c>
      <c r="I24" s="14"/>
      <c r="J24" s="15"/>
      <c r="K24" s="16"/>
      <c r="L24" s="3">
        <v>7</v>
      </c>
      <c r="M24" s="6"/>
      <c r="N24" s="4">
        <v>7</v>
      </c>
      <c r="O24" s="1">
        <f t="shared" si="10"/>
        <v>3</v>
      </c>
      <c r="P24" s="1">
        <f t="shared" si="11"/>
        <v>0</v>
      </c>
      <c r="Q24" s="1">
        <f t="shared" si="12"/>
        <v>2</v>
      </c>
      <c r="R24" s="1">
        <f t="shared" si="13"/>
        <v>0</v>
      </c>
      <c r="S24" s="1">
        <f t="shared" si="14"/>
        <v>16</v>
      </c>
      <c r="T24" s="1">
        <f t="shared" si="15"/>
        <v>19</v>
      </c>
      <c r="U24" s="1">
        <f t="shared" si="16"/>
        <v>-3</v>
      </c>
      <c r="V24" s="1">
        <f t="shared" si="17"/>
        <v>1.1875</v>
      </c>
      <c r="W24" s="1">
        <f t="shared" si="18"/>
        <v>0</v>
      </c>
      <c r="X24" s="1">
        <f t="shared" si="19"/>
        <v>7</v>
      </c>
    </row>
    <row r="25" spans="1:24" x14ac:dyDescent="0.25">
      <c r="A25" s="1">
        <v>4</v>
      </c>
      <c r="B25" s="1">
        <v>4</v>
      </c>
      <c r="C25" s="3">
        <f>IF(N22="","",N22)</f>
        <v>1</v>
      </c>
      <c r="D25" s="7"/>
      <c r="E25" s="4">
        <f>IF(L22="","",L22)</f>
        <v>3</v>
      </c>
      <c r="F25" s="3">
        <f>IF(N23="","",N23)</f>
        <v>8</v>
      </c>
      <c r="G25" s="6"/>
      <c r="H25" s="4">
        <f>IF(L23="","",L23)</f>
        <v>4</v>
      </c>
      <c r="I25" s="3">
        <f>IF(N24="","",N24)</f>
        <v>7</v>
      </c>
      <c r="J25" s="6"/>
      <c r="K25" s="4">
        <f>IF(L24="","",L24)</f>
        <v>7</v>
      </c>
      <c r="L25" s="14"/>
      <c r="M25" s="15"/>
      <c r="N25" s="15"/>
      <c r="O25" s="1">
        <f t="shared" si="10"/>
        <v>3</v>
      </c>
      <c r="P25" s="1">
        <f t="shared" si="11"/>
        <v>1</v>
      </c>
      <c r="Q25" s="1">
        <f t="shared" si="12"/>
        <v>1</v>
      </c>
      <c r="R25" s="1">
        <f t="shared" si="13"/>
        <v>33.333333333333336</v>
      </c>
      <c r="S25" s="1">
        <f t="shared" si="14"/>
        <v>16</v>
      </c>
      <c r="T25" s="1">
        <f t="shared" si="15"/>
        <v>14</v>
      </c>
      <c r="U25" s="1">
        <f t="shared" si="16"/>
        <v>2</v>
      </c>
      <c r="V25" s="1">
        <f t="shared" si="17"/>
        <v>0.875</v>
      </c>
      <c r="W25" s="1">
        <f t="shared" si="18"/>
        <v>2</v>
      </c>
      <c r="X25" s="1">
        <f t="shared" si="19"/>
        <v>3</v>
      </c>
    </row>
    <row r="26" spans="1:24" x14ac:dyDescent="0.25">
      <c r="R26" s="24" t="str">
        <f t="shared" si="13"/>
        <v/>
      </c>
    </row>
    <row r="27" spans="1:24" x14ac:dyDescent="0.25">
      <c r="R27" s="24" t="str">
        <f t="shared" si="13"/>
        <v/>
      </c>
    </row>
  </sheetData>
  <mergeCells count="6">
    <mergeCell ref="L5:N5"/>
    <mergeCell ref="C5:E5"/>
    <mergeCell ref="C6:E6"/>
    <mergeCell ref="F5:H5"/>
    <mergeCell ref="F7:H7"/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2792-15F7-3C4A-9B4F-450676557423}">
  <dimension ref="A1"/>
  <sheetViews>
    <sheetView workbookViewId="0">
      <selection activeCell="K4" sqref="K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TABLA</vt:lpstr>
      <vt:lpstr>Hoja3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AzaelAlbiazul11</cp:lastModifiedBy>
  <dcterms:created xsi:type="dcterms:W3CDTF">2022-05-11T18:14:10Z</dcterms:created>
  <dcterms:modified xsi:type="dcterms:W3CDTF">2022-05-18T01:16:05Z</dcterms:modified>
</cp:coreProperties>
</file>