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2\"/>
    </mc:Choice>
  </mc:AlternateContent>
  <xr:revisionPtr revIDLastSave="0" documentId="13_ncr:1_{0E87212C-7DBA-4C29-BDAC-168D47B0FE11}" xr6:coauthVersionLast="47" xr6:coauthVersionMax="47" xr10:uidLastSave="{00000000-0000-0000-0000-000000000000}"/>
  <bookViews>
    <workbookView xWindow="1290" yWindow="4785" windowWidth="19035" windowHeight="14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s="1"/>
  <c r="F6" i="1"/>
  <c r="F5" i="1"/>
  <c r="F4" i="1"/>
  <c r="F12" i="1"/>
  <c r="I15" i="1"/>
  <c r="J15" i="1"/>
  <c r="K15" i="1"/>
  <c r="H15" i="1"/>
  <c r="I14" i="1"/>
  <c r="J14" i="1"/>
  <c r="K14" i="1"/>
  <c r="H14" i="1"/>
  <c r="F14" i="1"/>
  <c r="F15" i="1" s="1"/>
  <c r="H12" i="1"/>
  <c r="H11" i="1"/>
  <c r="F11" i="1"/>
  <c r="F3" i="1"/>
  <c r="E4" i="1"/>
  <c r="E5" i="1"/>
  <c r="E6" i="1"/>
  <c r="E7" i="1"/>
  <c r="E8" i="1"/>
  <c r="E9" i="1"/>
  <c r="E10" i="1"/>
  <c r="E3" i="1"/>
  <c r="M14" i="1" l="1"/>
  <c r="M15" i="1" s="1"/>
</calcChain>
</file>

<file path=xl/sharedStrings.xml><?xml version="1.0" encoding="utf-8"?>
<sst xmlns="http://schemas.openxmlformats.org/spreadsheetml/2006/main" count="17" uniqueCount="17">
  <si>
    <t>质量</t>
  </si>
  <si>
    <t>光标值</t>
  </si>
  <si>
    <t>增荷</t>
  </si>
  <si>
    <t>减荷</t>
  </si>
  <si>
    <t>平均数</t>
  </si>
  <si>
    <t>平均</t>
  </si>
  <si>
    <t>U_A</t>
  </si>
  <si>
    <t>U_B</t>
  </si>
  <si>
    <t>U</t>
  </si>
  <si>
    <t>偏移量 d_n</t>
    <phoneticPr fontId="2" type="noConversion"/>
  </si>
  <si>
    <t>直径d</t>
    <phoneticPr fontId="2" type="noConversion"/>
  </si>
  <si>
    <t>L</t>
    <phoneticPr fontId="2" type="noConversion"/>
  </si>
  <si>
    <t>D</t>
    <phoneticPr fontId="2" type="noConversion"/>
  </si>
  <si>
    <t>b</t>
    <phoneticPr fontId="2" type="noConversion"/>
  </si>
  <si>
    <t>E_</t>
    <phoneticPr fontId="2" type="noConversion"/>
  </si>
  <si>
    <t>E(Mpa N/mm^2)</t>
    <phoneticPr fontId="2" type="noConversion"/>
  </si>
  <si>
    <t>E(Gpa GN/m^2)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</si>
</sst>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0.000"/>
    <numFmt numFmtId="178" formatCode="0.00_ "/>
    <numFmt numFmtId="179" formatCode="0.00_);[Red]\(0.00\)"/>
    <numFmt numFmtId="180" formatCode="0_);[Red]\(0\)"/>
    <numFmt numFmtId="181" formatCode="0.000_);[Red]\(0.000\)"/>
    <numFmt numFmtId="182" formatCode="0.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0" fontId="0" fillId="0" borderId="0" xfId="1" applyNumberFormat="1" applyFont="1" applyAlignment="1"/>
    <xf numFmtId="176" fontId="0" fillId="0" borderId="0" xfId="2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80" fontId="0" fillId="0" borderId="0" xfId="1" applyNumberFormat="1" applyFont="1" applyAlignment="1"/>
    <xf numFmtId="182" fontId="0" fillId="0" borderId="0" xfId="0" applyNumberFormat="1"/>
    <xf numFmtId="0" fontId="3" fillId="0" borderId="0" xfId="0" applyFont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P12" sqref="P12"/>
    </sheetView>
  </sheetViews>
  <sheetFormatPr defaultRowHeight="14.25" x14ac:dyDescent="0.2"/>
  <cols>
    <col min="1" max="2" width="5.25" bestFit="1" customWidth="1"/>
    <col min="3" max="3" width="7.125" bestFit="1" customWidth="1"/>
    <col min="4" max="4" width="5.5" bestFit="1" customWidth="1"/>
    <col min="5" max="5" width="7.125" bestFit="1" customWidth="1"/>
    <col min="6" max="6" width="11.25" bestFit="1" customWidth="1"/>
    <col min="7" max="7" width="3.375" customWidth="1"/>
    <col min="8" max="8" width="7.5" bestFit="1" customWidth="1"/>
    <col min="9" max="10" width="6.875" bestFit="1" customWidth="1"/>
    <col min="11" max="11" width="5.875" bestFit="1" customWidth="1"/>
    <col min="12" max="12" width="4.25" customWidth="1"/>
    <col min="13" max="13" width="15" bestFit="1" customWidth="1"/>
    <col min="14" max="14" width="7.5" bestFit="1" customWidth="1"/>
    <col min="15" max="15" width="11.25" bestFit="1" customWidth="1"/>
    <col min="16" max="16" width="16.5" bestFit="1" customWidth="1"/>
  </cols>
  <sheetData>
    <row r="1" spans="1:15" x14ac:dyDescent="0.2">
      <c r="A1" s="6"/>
      <c r="B1" s="6" t="s">
        <v>0</v>
      </c>
      <c r="C1" s="15" t="s">
        <v>1</v>
      </c>
      <c r="D1" s="15"/>
      <c r="E1" s="15"/>
      <c r="F1" s="6" t="s">
        <v>9</v>
      </c>
      <c r="G1" s="6"/>
      <c r="H1" s="6" t="s">
        <v>10</v>
      </c>
      <c r="I1" s="6" t="s">
        <v>11</v>
      </c>
      <c r="J1" s="6" t="s">
        <v>12</v>
      </c>
      <c r="K1" s="6" t="s">
        <v>13</v>
      </c>
      <c r="M1" s="6" t="s">
        <v>15</v>
      </c>
      <c r="O1" s="6" t="s">
        <v>16</v>
      </c>
    </row>
    <row r="2" spans="1:15" x14ac:dyDescent="0.2">
      <c r="A2" s="6"/>
      <c r="B2" s="6">
        <v>4</v>
      </c>
      <c r="C2" s="6" t="s">
        <v>2</v>
      </c>
      <c r="D2" s="6" t="s">
        <v>3</v>
      </c>
      <c r="E2" s="6" t="s">
        <v>4</v>
      </c>
      <c r="F2" s="6"/>
      <c r="G2" s="6"/>
      <c r="H2" s="6"/>
      <c r="I2" s="1"/>
      <c r="J2" s="3"/>
      <c r="K2" s="2"/>
      <c r="M2" s="3"/>
      <c r="N2" s="2"/>
    </row>
    <row r="3" spans="1:15" x14ac:dyDescent="0.2">
      <c r="A3" s="6"/>
      <c r="B3" s="7">
        <v>2</v>
      </c>
      <c r="C3" s="7">
        <v>21</v>
      </c>
      <c r="D3" s="7">
        <v>21</v>
      </c>
      <c r="E3" s="7">
        <f>AVERAGE(C3:D3)</f>
        <v>21</v>
      </c>
      <c r="F3" s="12">
        <f>E7-E3</f>
        <v>29.75</v>
      </c>
      <c r="G3" s="6"/>
      <c r="H3" s="7">
        <v>0.47499999999999998</v>
      </c>
      <c r="I3" s="1"/>
      <c r="J3" s="1"/>
      <c r="K3" s="1"/>
      <c r="M3" s="3"/>
      <c r="N3" s="2"/>
    </row>
    <row r="4" spans="1:15" x14ac:dyDescent="0.2">
      <c r="A4" s="6"/>
      <c r="B4" s="7">
        <v>3</v>
      </c>
      <c r="C4" s="7">
        <v>27.5</v>
      </c>
      <c r="D4" s="7">
        <v>29</v>
      </c>
      <c r="E4" s="12">
        <f t="shared" ref="E4:E10" si="0">AVERAGE(C4:D4)</f>
        <v>28.25</v>
      </c>
      <c r="F4" s="12">
        <f>E8-E4</f>
        <v>30.25</v>
      </c>
      <c r="G4" s="6"/>
      <c r="H4" s="7">
        <v>0.47599999999999998</v>
      </c>
      <c r="J4" s="3"/>
      <c r="K4" s="2"/>
      <c r="M4" s="3"/>
      <c r="N4" s="2"/>
    </row>
    <row r="5" spans="1:15" x14ac:dyDescent="0.2">
      <c r="A5" s="6"/>
      <c r="B5" s="7">
        <v>4</v>
      </c>
      <c r="C5" s="7">
        <v>34.5</v>
      </c>
      <c r="D5" s="7">
        <v>37</v>
      </c>
      <c r="E5" s="12">
        <f t="shared" si="0"/>
        <v>35.75</v>
      </c>
      <c r="F5" s="12">
        <f>E9-E5</f>
        <v>29.799999999999997</v>
      </c>
      <c r="G5" s="6"/>
      <c r="H5" s="7">
        <v>0.48</v>
      </c>
      <c r="J5" s="3"/>
      <c r="K5" s="2"/>
      <c r="M5" s="3"/>
      <c r="N5" s="2"/>
    </row>
    <row r="6" spans="1:15" x14ac:dyDescent="0.2">
      <c r="A6" s="6"/>
      <c r="B6" s="7">
        <v>5</v>
      </c>
      <c r="C6" s="7">
        <v>42</v>
      </c>
      <c r="D6" s="7">
        <v>44.5</v>
      </c>
      <c r="E6" s="12">
        <f t="shared" si="0"/>
        <v>43.25</v>
      </c>
      <c r="F6" s="12">
        <f>E10-E6</f>
        <v>28.25</v>
      </c>
      <c r="G6" s="6"/>
      <c r="H6" s="7">
        <v>0.48199999999999998</v>
      </c>
      <c r="I6" s="1"/>
      <c r="J6" s="3"/>
      <c r="K6" s="2"/>
      <c r="L6" s="1"/>
      <c r="M6" s="3"/>
      <c r="N6" s="2"/>
    </row>
    <row r="7" spans="1:15" x14ac:dyDescent="0.2">
      <c r="A7" s="6"/>
      <c r="B7" s="7">
        <v>6</v>
      </c>
      <c r="C7" s="7">
        <v>49.5</v>
      </c>
      <c r="D7" s="7">
        <v>52</v>
      </c>
      <c r="E7" s="12">
        <f t="shared" si="0"/>
        <v>50.75</v>
      </c>
      <c r="F7" s="6"/>
      <c r="G7" s="6"/>
      <c r="H7" s="7">
        <v>0.48399999999999999</v>
      </c>
      <c r="I7" s="1"/>
      <c r="J7" s="3"/>
      <c r="K7" s="2"/>
      <c r="L7" s="1"/>
      <c r="M7" s="3"/>
      <c r="N7" s="2"/>
    </row>
    <row r="8" spans="1:15" x14ac:dyDescent="0.2">
      <c r="A8" s="6"/>
      <c r="B8" s="7">
        <v>7</v>
      </c>
      <c r="C8" s="7">
        <v>57</v>
      </c>
      <c r="D8" s="7">
        <v>60</v>
      </c>
      <c r="E8" s="12">
        <f t="shared" si="0"/>
        <v>58.5</v>
      </c>
      <c r="F8" s="6"/>
      <c r="G8" s="6"/>
      <c r="H8" s="7">
        <v>0.48199999999999998</v>
      </c>
      <c r="I8" s="1"/>
      <c r="J8" s="1"/>
      <c r="K8" s="1"/>
      <c r="L8" s="1"/>
      <c r="M8" s="3"/>
      <c r="N8" s="3"/>
    </row>
    <row r="9" spans="1:15" x14ac:dyDescent="0.2">
      <c r="A9" s="6"/>
      <c r="B9" s="7">
        <v>8</v>
      </c>
      <c r="C9" s="7">
        <v>64.099999999999994</v>
      </c>
      <c r="D9" s="7">
        <v>67</v>
      </c>
      <c r="E9" s="12">
        <f t="shared" si="0"/>
        <v>65.55</v>
      </c>
      <c r="F9" s="6"/>
      <c r="G9" s="6"/>
      <c r="H9" s="6"/>
      <c r="I9" s="2"/>
      <c r="L9" s="2"/>
    </row>
    <row r="10" spans="1:15" x14ac:dyDescent="0.2">
      <c r="A10" s="6"/>
      <c r="B10" s="7">
        <v>9</v>
      </c>
      <c r="C10" s="7">
        <v>71.5</v>
      </c>
      <c r="D10" s="7">
        <v>71.5</v>
      </c>
      <c r="E10" s="7">
        <f t="shared" si="0"/>
        <v>71.5</v>
      </c>
      <c r="F10" s="6"/>
      <c r="G10" s="6"/>
      <c r="H10" s="6"/>
      <c r="I10" s="1"/>
      <c r="L10" s="1"/>
    </row>
    <row r="11" spans="1:15" x14ac:dyDescent="0.2">
      <c r="A11" s="6" t="s">
        <v>5</v>
      </c>
      <c r="B11" s="6"/>
      <c r="C11" s="6"/>
      <c r="D11" s="6"/>
      <c r="E11" s="6"/>
      <c r="F11" s="12">
        <f>AVERAGE(F3:F6)</f>
        <v>29.512499999999999</v>
      </c>
      <c r="G11" s="6"/>
      <c r="H11" s="10">
        <f>AVERAGE(H3:H6)</f>
        <v>0.47825000000000001</v>
      </c>
      <c r="I11" s="14">
        <v>743</v>
      </c>
      <c r="J11" s="14">
        <v>689</v>
      </c>
      <c r="K11" s="1">
        <v>38.26</v>
      </c>
      <c r="L11" s="2"/>
      <c r="M11" s="1">
        <f>(8*$B$2*9.8*I11*J11)/(3.14*POWER(H11,2)*K11*F11)</f>
        <v>197967.32665923113</v>
      </c>
      <c r="O11" s="1">
        <f>M11/1000</f>
        <v>197.96732665923113</v>
      </c>
    </row>
    <row r="12" spans="1:15" x14ac:dyDescent="0.2">
      <c r="A12" s="6" t="s">
        <v>6</v>
      </c>
      <c r="B12" s="6"/>
      <c r="C12" s="6"/>
      <c r="D12" s="6"/>
      <c r="E12" s="6"/>
      <c r="F12" s="8">
        <f>STDEV(F3:F6)</f>
        <v>0.87118214704694952</v>
      </c>
      <c r="G12" s="6"/>
      <c r="H12" s="9">
        <f>STDEV(H3:H8)</f>
        <v>3.6009258068817095E-3</v>
      </c>
      <c r="I12" s="13">
        <v>0</v>
      </c>
      <c r="J12">
        <v>0</v>
      </c>
      <c r="K12">
        <v>0</v>
      </c>
      <c r="L12" s="4"/>
    </row>
    <row r="13" spans="1:15" x14ac:dyDescent="0.2">
      <c r="A13" s="6" t="s">
        <v>7</v>
      </c>
      <c r="B13" s="6"/>
      <c r="C13" s="6"/>
      <c r="D13" s="6"/>
      <c r="E13" s="6"/>
      <c r="F13" s="7">
        <v>0.5</v>
      </c>
      <c r="G13" s="6"/>
      <c r="H13" s="6">
        <v>5.0000000000000001E-3</v>
      </c>
      <c r="I13">
        <v>0.5</v>
      </c>
      <c r="J13" s="6">
        <v>0.5</v>
      </c>
      <c r="K13" s="6">
        <v>0.02</v>
      </c>
    </row>
    <row r="14" spans="1:15" x14ac:dyDescent="0.2">
      <c r="A14" s="6" t="s">
        <v>8</v>
      </c>
      <c r="B14" s="6"/>
      <c r="C14" s="6"/>
      <c r="D14" s="6"/>
      <c r="E14" s="6"/>
      <c r="F14" s="11">
        <f>SQRT(F12*F12+F13*F13)</f>
        <v>1.0044691798822565</v>
      </c>
      <c r="G14" s="6"/>
      <c r="H14" s="10">
        <f>SQRT(H12*H12+H13*H13)</f>
        <v>6.161709719442055E-3</v>
      </c>
      <c r="I14" s="12">
        <f>SQRT(I12*I12+I13*I13)</f>
        <v>0.5</v>
      </c>
      <c r="J14" s="12">
        <f t="shared" ref="J14:K14" si="1">SQRT(J12*J12+J13*J13)</f>
        <v>0.5</v>
      </c>
      <c r="K14" s="11">
        <f t="shared" si="1"/>
        <v>0.02</v>
      </c>
      <c r="M14" s="1">
        <f>M11*SQRT(POWER(I14/I11,2)+POWER(J14/J11,2)+POWER(K14/K11,2)+POWER(F14/F11,2)+POWER(2*H14/H11,2))</f>
        <v>8454.0070672342517</v>
      </c>
    </row>
    <row r="15" spans="1:15" x14ac:dyDescent="0.2">
      <c r="A15" s="6" t="s">
        <v>14</v>
      </c>
      <c r="F15" s="4">
        <f>F14/F11</f>
        <v>3.4035380936289931E-2</v>
      </c>
      <c r="H15" s="4">
        <f>H14/H11</f>
        <v>1.2883867683098913E-2</v>
      </c>
      <c r="I15" s="4">
        <f t="shared" ref="I15:M15" si="2">I14/I11</f>
        <v>6.7294751009421266E-4</v>
      </c>
      <c r="J15" s="4">
        <f t="shared" si="2"/>
        <v>7.2568940493468795E-4</v>
      </c>
      <c r="K15" s="4">
        <f t="shared" si="2"/>
        <v>5.2273915316257196E-4</v>
      </c>
      <c r="M15" s="4">
        <f t="shared" si="2"/>
        <v>4.2704052279225163E-2</v>
      </c>
    </row>
    <row r="17" spans="2:12" x14ac:dyDescent="0.2">
      <c r="B17" s="1"/>
      <c r="F17" s="1"/>
      <c r="I17" s="1"/>
      <c r="L17" s="1"/>
    </row>
    <row r="20" spans="2:12" x14ac:dyDescent="0.2">
      <c r="F20" s="1"/>
      <c r="I20" s="5"/>
      <c r="L20" s="5"/>
    </row>
  </sheetData>
  <mergeCells count="1">
    <mergeCell ref="C1:E1"/>
  </mergeCells>
  <phoneticPr fontId="2" type="noConversion"/>
  <pageMargins left="0.7" right="0.7" top="0.75" bottom="0.75" header="0.3" footer="0.3"/>
  <pageSetup paperSize="9" orientation="portrait" r:id="rId1"/>
  <ignoredErrors>
    <ignoredError sqref="E3 E4:E10 H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2023-03-27T14:52:17Z</dcterms:modified>
</cp:coreProperties>
</file>