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#刘济伟\####学习资料\#笔记\大学物理\物理实验\实验3\"/>
    </mc:Choice>
  </mc:AlternateContent>
  <xr:revisionPtr revIDLastSave="0" documentId="13_ncr:1_{E5996698-7BE8-4033-8729-53002FF4B84C}" xr6:coauthVersionLast="47" xr6:coauthVersionMax="47" xr10:uidLastSave="{00000000-0000-0000-0000-000000000000}"/>
  <bookViews>
    <workbookView xWindow="1095" yWindow="1635" windowWidth="19035" windowHeight="14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0" i="1" l="1"/>
  <c r="F50" i="1"/>
  <c r="B50" i="1"/>
  <c r="F47" i="1"/>
  <c r="F48" i="1" s="1"/>
  <c r="F49" i="1" s="1"/>
  <c r="D47" i="1"/>
  <c r="D48" i="1" s="1"/>
  <c r="D49" i="1" s="1"/>
  <c r="B47" i="1"/>
  <c r="B48" i="1" s="1"/>
  <c r="B49" i="1" s="1"/>
  <c r="D36" i="1"/>
  <c r="F36" i="1"/>
  <c r="B36" i="1"/>
  <c r="F51" i="1" l="1"/>
  <c r="B51" i="1"/>
  <c r="D51" i="1"/>
  <c r="F33" i="1"/>
  <c r="F34" i="1" s="1"/>
  <c r="F35" i="1" s="1"/>
  <c r="D33" i="1"/>
  <c r="D34" i="1" s="1"/>
  <c r="D35" i="1" s="1"/>
  <c r="B33" i="1"/>
  <c r="B34" i="1" s="1"/>
  <c r="B35" i="1" s="1"/>
  <c r="D22" i="1"/>
  <c r="F22" i="1"/>
  <c r="B22" i="1"/>
  <c r="D20" i="1"/>
  <c r="B20" i="1"/>
  <c r="F19" i="1"/>
  <c r="F20" i="1" s="1"/>
  <c r="D19" i="1"/>
  <c r="B19" i="1"/>
  <c r="D8" i="1"/>
  <c r="D9" i="1" s="1"/>
  <c r="F8" i="1"/>
  <c r="F9" i="1" s="1"/>
  <c r="B8" i="1"/>
  <c r="B9" i="1" s="1"/>
  <c r="B37" i="1" l="1"/>
  <c r="D37" i="1"/>
  <c r="F37" i="1"/>
  <c r="F23" i="1"/>
  <c r="D21" i="1"/>
  <c r="D23" i="1" s="1"/>
  <c r="F21" i="1"/>
  <c r="B21" i="1"/>
  <c r="B23" i="1" s="1"/>
</calcChain>
</file>

<file path=xl/sharedStrings.xml><?xml version="1.0" encoding="utf-8"?>
<sst xmlns="http://schemas.openxmlformats.org/spreadsheetml/2006/main" count="89" uniqueCount="33">
  <si>
    <t>R_塔=</t>
    <phoneticPr fontId="1" type="noConversion"/>
  </si>
  <si>
    <t>m=</t>
    <phoneticPr fontId="1" type="noConversion"/>
  </si>
  <si>
    <t>(g)</t>
  </si>
  <si>
    <t>数据组</t>
    <phoneticPr fontId="1" type="noConversion"/>
  </si>
  <si>
    <t>\beta_1</t>
    <phoneticPr fontId="1" type="noConversion"/>
  </si>
  <si>
    <t>\beta_2</t>
    <phoneticPr fontId="1" type="noConversion"/>
  </si>
  <si>
    <t>平均值</t>
    <phoneticPr fontId="1" type="noConversion"/>
  </si>
  <si>
    <t>J_1</t>
    <phoneticPr fontId="1" type="noConversion"/>
  </si>
  <si>
    <t>(mm)</t>
    <phoneticPr fontId="1" type="noConversion"/>
  </si>
  <si>
    <t>g=</t>
    <phoneticPr fontId="1" type="noConversion"/>
  </si>
  <si>
    <t>(m/s^2)</t>
    <phoneticPr fontId="1" type="noConversion"/>
  </si>
  <si>
    <t>R_盘</t>
    <phoneticPr fontId="1" type="noConversion"/>
  </si>
  <si>
    <t>m_盘</t>
    <phoneticPr fontId="1" type="noConversion"/>
  </si>
  <si>
    <t>(g)</t>
    <phoneticPr fontId="1" type="noConversion"/>
  </si>
  <si>
    <t>(mm)</t>
  </si>
  <si>
    <t>R</t>
    <phoneticPr fontId="1" type="noConversion"/>
  </si>
  <si>
    <t>m</t>
    <phoneticPr fontId="1" type="noConversion"/>
  </si>
  <si>
    <t>\beta_3</t>
    <phoneticPr fontId="1" type="noConversion"/>
  </si>
  <si>
    <t>\beta_4</t>
    <phoneticPr fontId="1" type="noConversion"/>
  </si>
  <si>
    <t>J_2</t>
    <phoneticPr fontId="1" type="noConversion"/>
  </si>
  <si>
    <t>J_3</t>
    <phoneticPr fontId="1" type="noConversion"/>
  </si>
  <si>
    <t>理论J_3</t>
    <phoneticPr fontId="1" type="noConversion"/>
  </si>
  <si>
    <t>(kg*m^2)</t>
    <phoneticPr fontId="1" type="noConversion"/>
  </si>
  <si>
    <t>误差</t>
    <phoneticPr fontId="1" type="noConversion"/>
  </si>
  <si>
    <t>测量试验台的角加速度</t>
    <phoneticPr fontId="1" type="noConversion"/>
  </si>
  <si>
    <t>测量加圆盘的角加速度</t>
    <phoneticPr fontId="1" type="noConversion"/>
  </si>
  <si>
    <t>测量加圆环的角加速度</t>
    <phoneticPr fontId="1" type="noConversion"/>
  </si>
  <si>
    <t>R_外</t>
    <phoneticPr fontId="1" type="noConversion"/>
  </si>
  <si>
    <t>R_内</t>
    <phoneticPr fontId="1" type="noConversion"/>
  </si>
  <si>
    <t>验证平行轴定理</t>
    <phoneticPr fontId="1" type="noConversion"/>
  </si>
  <si>
    <t>d</t>
    <phoneticPr fontId="1" type="noConversion"/>
  </si>
  <si>
    <t>R_柱</t>
    <phoneticPr fontId="1" type="noConversion"/>
  </si>
  <si>
    <t>m_柱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</si>
</sst>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10" fontId="0" fillId="0" borderId="1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tabSelected="1" topLeftCell="A16" workbookViewId="0">
      <selection activeCell="M29" sqref="M29"/>
    </sheetView>
  </sheetViews>
  <sheetFormatPr defaultRowHeight="14.25" x14ac:dyDescent="0.2"/>
  <sheetData>
    <row r="1" spans="1:11" x14ac:dyDescent="0.2">
      <c r="A1" s="17" t="s">
        <v>24</v>
      </c>
      <c r="B1" s="17"/>
      <c r="C1" s="17"/>
      <c r="D1" s="17"/>
      <c r="E1" s="17"/>
      <c r="F1" s="17"/>
      <c r="G1" s="17"/>
    </row>
    <row r="2" spans="1:11" x14ac:dyDescent="0.2">
      <c r="A2" s="1"/>
      <c r="B2" s="3" t="s">
        <v>0</v>
      </c>
      <c r="C2" s="4">
        <v>15</v>
      </c>
      <c r="D2" s="7" t="s">
        <v>8</v>
      </c>
      <c r="E2" s="7"/>
      <c r="F2" s="7"/>
      <c r="G2" s="8"/>
      <c r="I2" t="s">
        <v>9</v>
      </c>
      <c r="J2">
        <v>9.8000000000000007</v>
      </c>
      <c r="K2" t="s">
        <v>10</v>
      </c>
    </row>
    <row r="3" spans="1:11" x14ac:dyDescent="0.2">
      <c r="A3" s="1"/>
      <c r="B3" s="2" t="s">
        <v>1</v>
      </c>
      <c r="C3" s="2">
        <v>50</v>
      </c>
      <c r="D3" s="2" t="s">
        <v>1</v>
      </c>
      <c r="E3" s="1">
        <v>55</v>
      </c>
      <c r="F3" s="1" t="s">
        <v>1</v>
      </c>
      <c r="G3" s="1">
        <v>65</v>
      </c>
      <c r="H3" t="s">
        <v>2</v>
      </c>
    </row>
    <row r="4" spans="1:11" x14ac:dyDescent="0.2">
      <c r="A4" s="1" t="s">
        <v>3</v>
      </c>
      <c r="B4" s="1" t="s">
        <v>4</v>
      </c>
      <c r="C4" s="1" t="s">
        <v>5</v>
      </c>
      <c r="D4" s="1" t="s">
        <v>4</v>
      </c>
      <c r="E4" s="1" t="s">
        <v>5</v>
      </c>
      <c r="F4" s="1" t="s">
        <v>4</v>
      </c>
      <c r="G4" s="1" t="s">
        <v>5</v>
      </c>
    </row>
    <row r="5" spans="1:11" x14ac:dyDescent="0.2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11" x14ac:dyDescent="0.2">
      <c r="A6" s="1">
        <v>2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</row>
    <row r="7" spans="1:11" x14ac:dyDescent="0.2">
      <c r="A7" s="1">
        <v>3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</row>
    <row r="8" spans="1:11" x14ac:dyDescent="0.2">
      <c r="A8" s="1" t="s">
        <v>6</v>
      </c>
      <c r="B8" s="1">
        <f>AVERAGE(B5:B7)</f>
        <v>0</v>
      </c>
      <c r="C8" s="1">
        <v>9</v>
      </c>
      <c r="D8" s="1">
        <f t="shared" ref="D8:F8" si="0">AVERAGE(D5:D7)</f>
        <v>0</v>
      </c>
      <c r="E8" s="1">
        <v>9</v>
      </c>
      <c r="F8" s="1">
        <f t="shared" si="0"/>
        <v>0</v>
      </c>
      <c r="G8" s="1">
        <v>9</v>
      </c>
    </row>
    <row r="9" spans="1:11" x14ac:dyDescent="0.2">
      <c r="A9" s="1" t="s">
        <v>7</v>
      </c>
      <c r="B9" s="5">
        <f>($C3/1000*$C2/1000*($J$2-$C2/1000*C8))/(C8-B8)</f>
        <v>8.0541666666666674E-4</v>
      </c>
      <c r="C9" s="5"/>
      <c r="D9" s="5">
        <f t="shared" ref="D9" si="1">($C3/1000*$C2/1000*($J$2-$C2/1000*E8))/(E8-D8)</f>
        <v>8.0541666666666674E-4</v>
      </c>
      <c r="E9" s="5"/>
      <c r="F9" s="5">
        <f t="shared" ref="F9" si="2">($C3/1000*$C2/1000*($J$2-$C2/1000*G8))/(G8-F8)</f>
        <v>8.0541666666666674E-4</v>
      </c>
      <c r="G9" s="5"/>
      <c r="H9" t="s">
        <v>22</v>
      </c>
    </row>
    <row r="10" spans="1:11" x14ac:dyDescent="0.2">
      <c r="A10" s="10"/>
      <c r="B10" s="13"/>
      <c r="C10" s="13"/>
      <c r="D10" s="13"/>
      <c r="E10" s="13"/>
      <c r="F10" s="13"/>
      <c r="G10" s="13"/>
    </row>
    <row r="11" spans="1:11" x14ac:dyDescent="0.2">
      <c r="A11" s="17" t="s">
        <v>25</v>
      </c>
      <c r="B11" s="17"/>
      <c r="C11" s="17"/>
      <c r="D11" s="17"/>
      <c r="E11" s="17"/>
      <c r="F11" s="17"/>
      <c r="G11" s="17"/>
    </row>
    <row r="12" spans="1:11" x14ac:dyDescent="0.2">
      <c r="A12" s="1"/>
      <c r="B12" s="11" t="s">
        <v>11</v>
      </c>
      <c r="C12" s="12">
        <v>100</v>
      </c>
      <c r="D12" s="11" t="s">
        <v>12</v>
      </c>
      <c r="E12" s="12">
        <v>485.9</v>
      </c>
      <c r="F12" s="14"/>
      <c r="G12" s="6"/>
      <c r="H12" t="s">
        <v>14</v>
      </c>
      <c r="I12" t="s">
        <v>13</v>
      </c>
    </row>
    <row r="13" spans="1:11" x14ac:dyDescent="0.2">
      <c r="A13" s="1"/>
      <c r="B13" s="11" t="s">
        <v>15</v>
      </c>
      <c r="C13" s="12">
        <v>15</v>
      </c>
      <c r="D13" s="15" t="s">
        <v>14</v>
      </c>
      <c r="E13" s="7"/>
      <c r="F13" s="7"/>
      <c r="G13" s="8"/>
    </row>
    <row r="14" spans="1:11" x14ac:dyDescent="0.2">
      <c r="A14" s="1"/>
      <c r="B14" s="10" t="s">
        <v>16</v>
      </c>
      <c r="C14" s="2">
        <v>50</v>
      </c>
      <c r="D14" s="10" t="s">
        <v>16</v>
      </c>
      <c r="E14" s="2">
        <v>50</v>
      </c>
      <c r="F14" s="10" t="s">
        <v>16</v>
      </c>
      <c r="G14" s="2">
        <v>50</v>
      </c>
    </row>
    <row r="15" spans="1:11" x14ac:dyDescent="0.2">
      <c r="A15" s="9" t="s">
        <v>3</v>
      </c>
      <c r="B15" s="1" t="s">
        <v>17</v>
      </c>
      <c r="C15" s="1" t="s">
        <v>18</v>
      </c>
      <c r="D15" s="1" t="s">
        <v>17</v>
      </c>
      <c r="E15" s="1" t="s">
        <v>18</v>
      </c>
      <c r="F15" s="1" t="s">
        <v>17</v>
      </c>
      <c r="G15" s="1" t="s">
        <v>18</v>
      </c>
    </row>
    <row r="16" spans="1:11" x14ac:dyDescent="0.2">
      <c r="A16" s="1">
        <v>1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</row>
    <row r="17" spans="1:10" x14ac:dyDescent="0.2">
      <c r="A17" s="1">
        <v>2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</row>
    <row r="18" spans="1:10" x14ac:dyDescent="0.2">
      <c r="A18" s="1">
        <v>3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</row>
    <row r="19" spans="1:10" x14ac:dyDescent="0.2">
      <c r="A19" s="1" t="s">
        <v>6</v>
      </c>
      <c r="B19" s="1">
        <f>AVERAGE(B16:B18)</f>
        <v>0</v>
      </c>
      <c r="C19" s="1">
        <v>2</v>
      </c>
      <c r="D19" s="1">
        <f t="shared" ref="D19:F19" si="3">AVERAGE(D16:D18)</f>
        <v>0</v>
      </c>
      <c r="E19" s="1">
        <v>3</v>
      </c>
      <c r="F19" s="1">
        <f t="shared" ref="F19:G19" si="4">AVERAGE(F16:F18)</f>
        <v>0</v>
      </c>
      <c r="G19" s="1">
        <v>4</v>
      </c>
    </row>
    <row r="20" spans="1:10" x14ac:dyDescent="0.2">
      <c r="A20" s="1" t="s">
        <v>19</v>
      </c>
      <c r="B20" s="5">
        <f>($C14/1000*$C13/1000*($J$2-$C13/1000*C19))/(C19-B19)</f>
        <v>3.6637500000000008E-3</v>
      </c>
      <c r="C20" s="5"/>
      <c r="D20" s="5">
        <f t="shared" ref="D20" si="5">($C14/1000*$C13/1000*($J$2-$C13/1000*E19))/(E19-D19)</f>
        <v>2.4387500000000004E-3</v>
      </c>
      <c r="E20" s="5"/>
      <c r="F20" s="5">
        <f t="shared" ref="F20" si="6">($C14/1000*$C13/1000*($J$2-$C13/1000*G19))/(G19-F19)</f>
        <v>1.8262500000000002E-3</v>
      </c>
      <c r="G20" s="5"/>
    </row>
    <row r="21" spans="1:10" x14ac:dyDescent="0.2">
      <c r="A21" s="1" t="s">
        <v>20</v>
      </c>
      <c r="B21" s="5">
        <f>B20-B$9</f>
        <v>2.8583333333333343E-3</v>
      </c>
      <c r="C21" s="5"/>
      <c r="D21" s="5">
        <f t="shared" ref="D21" si="7">D20-D$9</f>
        <v>1.6333333333333336E-3</v>
      </c>
      <c r="E21" s="5"/>
      <c r="F21" s="5">
        <f t="shared" ref="F21" si="8">F20-F$9</f>
        <v>1.0208333333333334E-3</v>
      </c>
      <c r="G21" s="5"/>
    </row>
    <row r="22" spans="1:10" x14ac:dyDescent="0.2">
      <c r="A22" s="1" t="s">
        <v>21</v>
      </c>
      <c r="B22" s="5">
        <f>1/2*$E12/1000*POWER($C12/1000,2)</f>
        <v>2.4295000000000007E-3</v>
      </c>
      <c r="C22" s="5"/>
      <c r="D22" s="5">
        <f t="shared" ref="D22:G22" si="9">1/2*$E12/1000*POWER($C12/1000,2)</f>
        <v>2.4295000000000007E-3</v>
      </c>
      <c r="E22" s="5"/>
      <c r="F22" s="5">
        <f t="shared" ref="F22:G22" si="10">1/2*$E12/1000*POWER($C12/1000,2)</f>
        <v>2.4295000000000007E-3</v>
      </c>
      <c r="G22" s="5"/>
    </row>
    <row r="23" spans="1:10" x14ac:dyDescent="0.2">
      <c r="A23" s="1" t="s">
        <v>23</v>
      </c>
      <c r="B23" s="16">
        <f>ABS(B22-B21)/B21</f>
        <v>0.15002915451895046</v>
      </c>
      <c r="C23" s="16"/>
      <c r="D23" s="16">
        <f>ABS(D22-D21)/D21</f>
        <v>0.48744897959183686</v>
      </c>
      <c r="E23" s="16"/>
      <c r="F23" s="16">
        <f t="shared" ref="F23" si="11">ABS(F22-F21)/F21</f>
        <v>1.3799183673469391</v>
      </c>
      <c r="G23" s="16"/>
    </row>
    <row r="25" spans="1:10" x14ac:dyDescent="0.2">
      <c r="A25" s="17" t="s">
        <v>26</v>
      </c>
      <c r="B25" s="17"/>
      <c r="C25" s="17"/>
      <c r="D25" s="17"/>
      <c r="E25" s="17"/>
      <c r="F25" s="17"/>
      <c r="G25" s="17"/>
    </row>
    <row r="26" spans="1:10" x14ac:dyDescent="0.2">
      <c r="A26" s="1"/>
      <c r="B26" s="11" t="s">
        <v>27</v>
      </c>
      <c r="C26" s="12">
        <v>100</v>
      </c>
      <c r="D26" s="11" t="s">
        <v>12</v>
      </c>
      <c r="E26" s="12">
        <v>485.9</v>
      </c>
      <c r="F26" s="18" t="s">
        <v>28</v>
      </c>
      <c r="G26" s="19">
        <v>90</v>
      </c>
      <c r="H26" t="s">
        <v>14</v>
      </c>
      <c r="I26" t="s">
        <v>13</v>
      </c>
      <c r="J26" t="s">
        <v>14</v>
      </c>
    </row>
    <row r="27" spans="1:10" x14ac:dyDescent="0.2">
      <c r="A27" s="1"/>
      <c r="B27" s="11" t="s">
        <v>15</v>
      </c>
      <c r="C27" s="12">
        <v>15</v>
      </c>
      <c r="D27" s="15" t="s">
        <v>14</v>
      </c>
      <c r="E27" s="7"/>
      <c r="F27" s="7"/>
      <c r="G27" s="8"/>
    </row>
    <row r="28" spans="1:10" x14ac:dyDescent="0.2">
      <c r="A28" s="1"/>
      <c r="B28" s="10" t="s">
        <v>16</v>
      </c>
      <c r="C28" s="2">
        <v>50</v>
      </c>
      <c r="D28" s="10" t="s">
        <v>16</v>
      </c>
      <c r="E28" s="2">
        <v>50</v>
      </c>
      <c r="F28" s="10" t="s">
        <v>16</v>
      </c>
      <c r="G28" s="2">
        <v>50</v>
      </c>
    </row>
    <row r="29" spans="1:10" x14ac:dyDescent="0.2">
      <c r="A29" s="9" t="s">
        <v>3</v>
      </c>
      <c r="B29" s="1" t="s">
        <v>17</v>
      </c>
      <c r="C29" s="1" t="s">
        <v>18</v>
      </c>
      <c r="D29" s="1" t="s">
        <v>17</v>
      </c>
      <c r="E29" s="1" t="s">
        <v>18</v>
      </c>
      <c r="F29" s="1" t="s">
        <v>17</v>
      </c>
      <c r="G29" s="1" t="s">
        <v>18</v>
      </c>
    </row>
    <row r="30" spans="1:10" x14ac:dyDescent="0.2">
      <c r="A30" s="1">
        <v>1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</row>
    <row r="31" spans="1:10" x14ac:dyDescent="0.2">
      <c r="A31" s="1">
        <v>2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</row>
    <row r="32" spans="1:10" x14ac:dyDescent="0.2">
      <c r="A32" s="1">
        <v>3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</row>
    <row r="33" spans="1:10" x14ac:dyDescent="0.2">
      <c r="A33" s="1" t="s">
        <v>6</v>
      </c>
      <c r="B33" s="1">
        <f>AVERAGE(B30:B32)</f>
        <v>0</v>
      </c>
      <c r="C33" s="1">
        <v>2</v>
      </c>
      <c r="D33" s="1">
        <f t="shared" ref="D33:F33" si="12">AVERAGE(D30:D32)</f>
        <v>0</v>
      </c>
      <c r="E33" s="1">
        <v>3</v>
      </c>
      <c r="F33" s="1">
        <f t="shared" ref="F33:G33" si="13">AVERAGE(F30:F32)</f>
        <v>0</v>
      </c>
      <c r="G33" s="1">
        <v>4</v>
      </c>
    </row>
    <row r="34" spans="1:10" x14ac:dyDescent="0.2">
      <c r="A34" s="1" t="s">
        <v>19</v>
      </c>
      <c r="B34" s="5">
        <f>($C28/1000*$C27/1000*($J$2-$C27/1000*C33))/(C33-B33)</f>
        <v>3.6637500000000008E-3</v>
      </c>
      <c r="C34" s="5"/>
      <c r="D34" s="5">
        <f t="shared" ref="D34" si="14">($C28/1000*$C27/1000*($J$2-$C27/1000*E33))/(E33-D33)</f>
        <v>2.4387500000000004E-3</v>
      </c>
      <c r="E34" s="5"/>
      <c r="F34" s="5">
        <f t="shared" ref="F34" si="15">($C28/1000*$C27/1000*($J$2-$C27/1000*G33))/(G33-F33)</f>
        <v>1.8262500000000002E-3</v>
      </c>
      <c r="G34" s="5"/>
    </row>
    <row r="35" spans="1:10" x14ac:dyDescent="0.2">
      <c r="A35" s="1" t="s">
        <v>20</v>
      </c>
      <c r="B35" s="5">
        <f>B34-B$9</f>
        <v>2.8583333333333343E-3</v>
      </c>
      <c r="C35" s="5"/>
      <c r="D35" s="5">
        <f t="shared" ref="D35" si="16">D34-D$9</f>
        <v>1.6333333333333336E-3</v>
      </c>
      <c r="E35" s="5"/>
      <c r="F35" s="5">
        <f t="shared" ref="F35" si="17">F34-F$9</f>
        <v>1.0208333333333334E-3</v>
      </c>
      <c r="G35" s="5"/>
    </row>
    <row r="36" spans="1:10" x14ac:dyDescent="0.2">
      <c r="A36" s="1" t="s">
        <v>21</v>
      </c>
      <c r="B36" s="5">
        <f>1/2*$E26/1000*(POWER($C26/1000,2)+POWER($G26/1000,2))</f>
        <v>4.3973950000000001E-3</v>
      </c>
      <c r="C36" s="5"/>
      <c r="D36" s="5">
        <f t="shared" ref="D36:G36" si="18">1/2*$E26/1000*(POWER($C26/1000,2)+POWER($G26/1000,2))</f>
        <v>4.3973950000000001E-3</v>
      </c>
      <c r="E36" s="5"/>
      <c r="F36" s="5">
        <f t="shared" ref="F36:G36" si="19">1/2*$E26/1000*(POWER($C26/1000,2)+POWER($G26/1000,2))</f>
        <v>4.3973950000000001E-3</v>
      </c>
      <c r="G36" s="5"/>
    </row>
    <row r="37" spans="1:10" x14ac:dyDescent="0.2">
      <c r="A37" s="1" t="s">
        <v>23</v>
      </c>
      <c r="B37" s="16">
        <f>ABS(B36-B35)/B35</f>
        <v>0.5384472303206993</v>
      </c>
      <c r="C37" s="16"/>
      <c r="D37" s="16">
        <f>ABS(D36-D35)/D35</f>
        <v>1.6922826530612238</v>
      </c>
      <c r="E37" s="16"/>
      <c r="F37" s="16">
        <f t="shared" ref="F37" si="20">ABS(F36-F35)/F35</f>
        <v>3.3076522448979588</v>
      </c>
      <c r="G37" s="16"/>
    </row>
    <row r="39" spans="1:10" x14ac:dyDescent="0.2">
      <c r="A39" s="17" t="s">
        <v>29</v>
      </c>
      <c r="B39" s="17"/>
      <c r="C39" s="17"/>
      <c r="D39" s="17"/>
      <c r="E39" s="17"/>
      <c r="F39" s="17"/>
      <c r="G39" s="17"/>
    </row>
    <row r="40" spans="1:10" x14ac:dyDescent="0.2">
      <c r="A40" s="1"/>
      <c r="B40" s="11" t="s">
        <v>31</v>
      </c>
      <c r="C40" s="12">
        <v>100</v>
      </c>
      <c r="D40" s="11" t="s">
        <v>32</v>
      </c>
      <c r="E40" s="12">
        <v>485.9</v>
      </c>
      <c r="F40" s="18" t="s">
        <v>30</v>
      </c>
      <c r="G40" s="19">
        <v>75</v>
      </c>
      <c r="H40" t="s">
        <v>14</v>
      </c>
      <c r="I40" t="s">
        <v>13</v>
      </c>
      <c r="J40" t="s">
        <v>14</v>
      </c>
    </row>
    <row r="41" spans="1:10" x14ac:dyDescent="0.2">
      <c r="A41" s="1"/>
      <c r="B41" s="11" t="s">
        <v>15</v>
      </c>
      <c r="C41" s="12">
        <v>15</v>
      </c>
      <c r="D41" s="15" t="s">
        <v>14</v>
      </c>
      <c r="E41" s="7"/>
      <c r="F41" s="7"/>
      <c r="G41" s="8"/>
    </row>
    <row r="42" spans="1:10" x14ac:dyDescent="0.2">
      <c r="A42" s="1"/>
      <c r="B42" s="10" t="s">
        <v>16</v>
      </c>
      <c r="C42" s="2">
        <v>50</v>
      </c>
      <c r="D42" s="10" t="s">
        <v>16</v>
      </c>
      <c r="E42" s="2">
        <v>50</v>
      </c>
      <c r="F42" s="10" t="s">
        <v>16</v>
      </c>
      <c r="G42" s="2">
        <v>50</v>
      </c>
    </row>
    <row r="43" spans="1:10" x14ac:dyDescent="0.2">
      <c r="A43" s="9" t="s">
        <v>3</v>
      </c>
      <c r="B43" s="1" t="s">
        <v>17</v>
      </c>
      <c r="C43" s="1" t="s">
        <v>18</v>
      </c>
      <c r="D43" s="1" t="s">
        <v>17</v>
      </c>
      <c r="E43" s="1" t="s">
        <v>18</v>
      </c>
      <c r="F43" s="1" t="s">
        <v>17</v>
      </c>
      <c r="G43" s="1" t="s">
        <v>18</v>
      </c>
    </row>
    <row r="44" spans="1:10" x14ac:dyDescent="0.2">
      <c r="A44" s="1">
        <v>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</row>
    <row r="45" spans="1:10" x14ac:dyDescent="0.2">
      <c r="A45" s="1">
        <v>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</row>
    <row r="46" spans="1:10" x14ac:dyDescent="0.2">
      <c r="A46" s="1">
        <v>3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</row>
    <row r="47" spans="1:10" x14ac:dyDescent="0.2">
      <c r="A47" s="1" t="s">
        <v>6</v>
      </c>
      <c r="B47" s="1">
        <f>AVERAGE(B44:B46)</f>
        <v>0</v>
      </c>
      <c r="C47" s="1">
        <v>2</v>
      </c>
      <c r="D47" s="1">
        <f t="shared" ref="D47:F47" si="21">AVERAGE(D44:D46)</f>
        <v>0</v>
      </c>
      <c r="E47" s="1">
        <v>3</v>
      </c>
      <c r="F47" s="1">
        <f t="shared" ref="F47:G47" si="22">AVERAGE(F44:F46)</f>
        <v>0</v>
      </c>
      <c r="G47" s="1">
        <v>4</v>
      </c>
    </row>
    <row r="48" spans="1:10" x14ac:dyDescent="0.2">
      <c r="A48" s="1" t="s">
        <v>19</v>
      </c>
      <c r="B48" s="5">
        <f>($C42/1000*$C41/1000*($J$2-$C41/1000*C47))/(C47-B47)</f>
        <v>3.6637500000000008E-3</v>
      </c>
      <c r="C48" s="5"/>
      <c r="D48" s="5">
        <f t="shared" ref="D48" si="23">($C42/1000*$C41/1000*($J$2-$C41/1000*E47))/(E47-D47)</f>
        <v>2.4387500000000004E-3</v>
      </c>
      <c r="E48" s="5"/>
      <c r="F48" s="5">
        <f t="shared" ref="F48" si="24">($C42/1000*$C41/1000*($J$2-$C41/1000*G47))/(G47-F47)</f>
        <v>1.8262500000000002E-3</v>
      </c>
      <c r="G48" s="5"/>
    </row>
    <row r="49" spans="1:7" x14ac:dyDescent="0.2">
      <c r="A49" s="1" t="s">
        <v>20</v>
      </c>
      <c r="B49" s="5">
        <f>B48-B$9</f>
        <v>2.8583333333333343E-3</v>
      </c>
      <c r="C49" s="5"/>
      <c r="D49" s="5">
        <f t="shared" ref="D49" si="25">D48-D$9</f>
        <v>1.6333333333333336E-3</v>
      </c>
      <c r="E49" s="5"/>
      <c r="F49" s="5">
        <f t="shared" ref="F49" si="26">F48-F$9</f>
        <v>1.0208333333333334E-3</v>
      </c>
      <c r="G49" s="5"/>
    </row>
    <row r="50" spans="1:7" x14ac:dyDescent="0.2">
      <c r="A50" s="1" t="s">
        <v>21</v>
      </c>
      <c r="B50" s="5">
        <f>1/2*$E40/1000*POWER($C40/1000,2)+$E40/1000*POWER($G40/1000,2)</f>
        <v>5.1626875000000006E-3</v>
      </c>
      <c r="C50" s="5"/>
      <c r="D50" s="5">
        <f t="shared" ref="D50:G50" si="27">1/2*$E40/1000*POWER($C40/1000,2)+$E40/1000*POWER($G40/1000,2)</f>
        <v>5.1626875000000006E-3</v>
      </c>
      <c r="E50" s="5"/>
      <c r="F50" s="5">
        <f t="shared" ref="F50:G50" si="28">1/2*$E40/1000*POWER($C40/1000,2)+$E40/1000*POWER($G40/1000,2)</f>
        <v>5.1626875000000006E-3</v>
      </c>
      <c r="G50" s="5"/>
    </row>
    <row r="51" spans="1:7" x14ac:dyDescent="0.2">
      <c r="A51" s="1" t="s">
        <v>23</v>
      </c>
      <c r="B51" s="16">
        <f>ABS(B50-B49)/B49</f>
        <v>0.80618804664722998</v>
      </c>
      <c r="C51" s="16"/>
      <c r="D51" s="16">
        <f>ABS(D50-D49)/D49</f>
        <v>2.1608290816326527</v>
      </c>
      <c r="E51" s="16"/>
      <c r="F51" s="16">
        <f t="shared" ref="F51" si="29">ABS(F50-F49)/F49</f>
        <v>4.0573265306122446</v>
      </c>
      <c r="G51" s="16"/>
    </row>
  </sheetData>
  <mergeCells count="48">
    <mergeCell ref="B51:C51"/>
    <mergeCell ref="D51:E51"/>
    <mergeCell ref="F51:G51"/>
    <mergeCell ref="B49:C49"/>
    <mergeCell ref="D49:E49"/>
    <mergeCell ref="F49:G49"/>
    <mergeCell ref="B50:C50"/>
    <mergeCell ref="D50:E50"/>
    <mergeCell ref="F50:G50"/>
    <mergeCell ref="A39:G39"/>
    <mergeCell ref="D41:G41"/>
    <mergeCell ref="B48:C48"/>
    <mergeCell ref="D48:E48"/>
    <mergeCell ref="F48:G48"/>
    <mergeCell ref="B36:C36"/>
    <mergeCell ref="D36:E36"/>
    <mergeCell ref="F36:G36"/>
    <mergeCell ref="B37:C37"/>
    <mergeCell ref="D37:E37"/>
    <mergeCell ref="F37:G37"/>
    <mergeCell ref="B34:C34"/>
    <mergeCell ref="D34:E34"/>
    <mergeCell ref="F34:G34"/>
    <mergeCell ref="B35:C35"/>
    <mergeCell ref="D35:E35"/>
    <mergeCell ref="F35:G35"/>
    <mergeCell ref="A1:G1"/>
    <mergeCell ref="A11:G11"/>
    <mergeCell ref="A25:G25"/>
    <mergeCell ref="D27:G27"/>
    <mergeCell ref="B23:C23"/>
    <mergeCell ref="D23:E23"/>
    <mergeCell ref="F23:G23"/>
    <mergeCell ref="D13:G13"/>
    <mergeCell ref="F12:G12"/>
    <mergeCell ref="B21:C21"/>
    <mergeCell ref="D21:E21"/>
    <mergeCell ref="F21:G21"/>
    <mergeCell ref="B22:C22"/>
    <mergeCell ref="D22:E22"/>
    <mergeCell ref="F22:G22"/>
    <mergeCell ref="B9:C9"/>
    <mergeCell ref="D9:E9"/>
    <mergeCell ref="F9:G9"/>
    <mergeCell ref="D2:G2"/>
    <mergeCell ref="B20:C20"/>
    <mergeCell ref="D20:E20"/>
    <mergeCell ref="F20:G2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sddn</dc:creator>
  <cp:lastModifiedBy>sddn</cp:lastModifiedBy>
  <dcterms:created xsi:type="dcterms:W3CDTF">2015-06-05T18:19:34Z</dcterms:created>
  <dcterms:modified xsi:type="dcterms:W3CDTF">2023-03-27T14:19:06Z</dcterms:modified>
</cp:coreProperties>
</file>