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#刘济伟\####学习资料\#笔记\大学物理\物理实验\实验4\"/>
    </mc:Choice>
  </mc:AlternateContent>
  <xr:revisionPtr revIDLastSave="0" documentId="13_ncr:1_{5BEF7C19-B81A-4C57-8212-390C5BF6E3CB}" xr6:coauthVersionLast="47" xr6:coauthVersionMax="47" xr10:uidLastSave="{00000000-0000-0000-0000-000000000000}"/>
  <bookViews>
    <workbookView xWindow="5265" yWindow="1485" windowWidth="18360" windowHeight="14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G11" i="1"/>
  <c r="B7" i="1"/>
  <c r="F7" i="1" s="1"/>
  <c r="B13" i="1" l="1"/>
  <c r="B14" i="1" s="1"/>
  <c r="H5" i="1"/>
  <c r="B8" i="1" s="1"/>
  <c r="C2" i="1"/>
  <c r="F6" i="1" s="1"/>
  <c r="F8" i="1" l="1"/>
  <c r="B16" i="1"/>
  <c r="B17" i="1" l="1"/>
  <c r="B18" i="1" s="1"/>
</calcChain>
</file>

<file path=xl/sharedStrings.xml><?xml version="1.0" encoding="utf-8"?>
<sst xmlns="http://schemas.openxmlformats.org/spreadsheetml/2006/main" count="45" uniqueCount="25">
  <si>
    <t>悬点o x_1/cm</t>
    <phoneticPr fontId="2" type="noConversion"/>
  </si>
  <si>
    <t>最低点 A x_2/cm</t>
    <phoneticPr fontId="2" type="noConversion"/>
  </si>
  <si>
    <t>l_1</t>
    <phoneticPr fontId="2" type="noConversion"/>
  </si>
  <si>
    <t>次数</t>
    <phoneticPr fontId="2" type="noConversion"/>
  </si>
  <si>
    <t>平均</t>
    <phoneticPr fontId="2" type="noConversion"/>
  </si>
  <si>
    <t>d/mm</t>
    <phoneticPr fontId="2" type="noConversion"/>
  </si>
  <si>
    <t>l</t>
    <phoneticPr fontId="2" type="noConversion"/>
  </si>
  <si>
    <t>mm</t>
    <phoneticPr fontId="2" type="noConversion"/>
  </si>
  <si>
    <t>cm</t>
    <phoneticPr fontId="2" type="noConversion"/>
  </si>
  <si>
    <t>l=</t>
    <phoneticPr fontId="2" type="noConversion"/>
  </si>
  <si>
    <t>U_l=</t>
    <phoneticPr fontId="2" type="noConversion"/>
  </si>
  <si>
    <t>U_bd=</t>
    <phoneticPr fontId="2" type="noConversion"/>
  </si>
  <si>
    <t>U_d=</t>
    <phoneticPr fontId="2" type="noConversion"/>
  </si>
  <si>
    <t>s</t>
    <phoneticPr fontId="2" type="noConversion"/>
  </si>
  <si>
    <t>30T/s</t>
    <phoneticPr fontId="2" type="noConversion"/>
  </si>
  <si>
    <t>U_b30T=</t>
    <phoneticPr fontId="2" type="noConversion"/>
  </si>
  <si>
    <t>U_30T=</t>
    <phoneticPr fontId="2" type="noConversion"/>
  </si>
  <si>
    <t>g=</t>
    <phoneticPr fontId="2" type="noConversion"/>
  </si>
  <si>
    <t>m/s^2</t>
    <phoneticPr fontId="2" type="noConversion"/>
  </si>
  <si>
    <t>U_g=</t>
    <phoneticPr fontId="2" type="noConversion"/>
  </si>
  <si>
    <t>E_g</t>
    <phoneticPr fontId="2" type="noConversion"/>
  </si>
  <si>
    <t>E_d</t>
    <phoneticPr fontId="2" type="noConversion"/>
  </si>
  <si>
    <t>l/cm</t>
    <phoneticPr fontId="2" type="noConversion"/>
  </si>
  <si>
    <t>E_l=</t>
    <phoneticPr fontId="2" type="noConversion"/>
  </si>
  <si>
    <t>(30T)^2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</si>
</sst>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10" fontId="0" fillId="0" borderId="0" xfId="1" applyNumberFormat="1" applyFont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0" fillId="0" borderId="0" xfId="0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(30T)^2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50"/>
            <c:dispRSqr val="1"/>
            <c:dispEq val="1"/>
            <c:trendlineLbl>
              <c:layout>
                <c:manualLayout>
                  <c:x val="-0.40253674540682416"/>
                  <c:y val="-2.7743511227763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Sheet1!$A$28:$A$33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Sheet1!$B$28:$B$33</c:f>
              <c:numCache>
                <c:formatCode>General</c:formatCode>
                <c:ptCount val="6"/>
                <c:pt idx="0">
                  <c:v>42.42</c:v>
                </c:pt>
                <c:pt idx="1">
                  <c:v>46.47</c:v>
                </c:pt>
                <c:pt idx="2">
                  <c:v>50.19</c:v>
                </c:pt>
                <c:pt idx="3">
                  <c:v>53.6</c:v>
                </c:pt>
                <c:pt idx="4">
                  <c:v>56.9</c:v>
                </c:pt>
                <c:pt idx="5">
                  <c:v>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7F2-B245-31122912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63712"/>
        <c:axId val="1070668992"/>
      </c:scatterChart>
      <c:valAx>
        <c:axId val="10706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668992"/>
        <c:crosses val="autoZero"/>
        <c:crossBetween val="midCat"/>
      </c:valAx>
      <c:valAx>
        <c:axId val="10706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6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25</xdr:row>
      <xdr:rowOff>671512</xdr:rowOff>
    </xdr:from>
    <xdr:to>
      <xdr:col>9</xdr:col>
      <xdr:colOff>109537</xdr:colOff>
      <xdr:row>39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DE16FC-7379-3258-7498-18BA4C79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9" workbookViewId="0">
      <selection activeCell="J26" sqref="J26"/>
    </sheetView>
  </sheetViews>
  <sheetFormatPr defaultRowHeight="14.25" x14ac:dyDescent="0.2"/>
  <cols>
    <col min="1" max="1" width="13" bestFit="1" customWidth="1"/>
    <col min="2" max="2" width="15.87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</row>
    <row r="2" spans="1:9" x14ac:dyDescent="0.2">
      <c r="A2" s="1">
        <v>0</v>
      </c>
      <c r="B2" s="1">
        <v>100</v>
      </c>
      <c r="C2" s="1">
        <f>ABS(A2-B2)</f>
        <v>100</v>
      </c>
      <c r="D2" t="s">
        <v>8</v>
      </c>
      <c r="E2" t="s">
        <v>10</v>
      </c>
      <c r="F2">
        <v>0.5</v>
      </c>
      <c r="G2" t="s">
        <v>7</v>
      </c>
    </row>
    <row r="3" spans="1:9" ht="69" customHeight="1" x14ac:dyDescent="0.2"/>
    <row r="4" spans="1:9" x14ac:dyDescent="0.2">
      <c r="A4" s="1" t="s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 t="s">
        <v>4</v>
      </c>
    </row>
    <row r="5" spans="1:9" x14ac:dyDescent="0.2">
      <c r="A5" s="1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f>AVERAGE(B5:G5)</f>
        <v>1</v>
      </c>
      <c r="I5" t="s">
        <v>7</v>
      </c>
    </row>
    <row r="6" spans="1:9" x14ac:dyDescent="0.2">
      <c r="A6" t="s">
        <v>11</v>
      </c>
      <c r="B6">
        <v>0.02</v>
      </c>
      <c r="C6" t="s">
        <v>7</v>
      </c>
      <c r="E6" t="s">
        <v>9</v>
      </c>
      <c r="F6">
        <f>C2*10-H5/2</f>
        <v>999.5</v>
      </c>
      <c r="G6" t="s">
        <v>7</v>
      </c>
    </row>
    <row r="7" spans="1:9" x14ac:dyDescent="0.2">
      <c r="A7" t="s">
        <v>12</v>
      </c>
      <c r="B7">
        <f>SQRT(POWER(STDEV(B5:G5),2)+POWER(B6,2))</f>
        <v>0.02</v>
      </c>
      <c r="C7" t="s">
        <v>7</v>
      </c>
      <c r="E7" t="s">
        <v>10</v>
      </c>
      <c r="F7">
        <f>SQRT(POWER(F2,2)+POWER(B7,2))</f>
        <v>0.5003998401278722</v>
      </c>
      <c r="G7" t="s">
        <v>7</v>
      </c>
    </row>
    <row r="8" spans="1:9" x14ac:dyDescent="0.2">
      <c r="A8" t="s">
        <v>21</v>
      </c>
      <c r="B8" s="2">
        <f>B7/H5</f>
        <v>0.02</v>
      </c>
      <c r="E8" t="s">
        <v>23</v>
      </c>
      <c r="F8" s="2">
        <f>F7/F6</f>
        <v>5.006501652104774E-4</v>
      </c>
    </row>
    <row r="9" spans="1:9" ht="81.75" customHeight="1" x14ac:dyDescent="0.2"/>
    <row r="10" spans="1:9" x14ac:dyDescent="0.2">
      <c r="A10" s="1" t="s">
        <v>3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 t="s">
        <v>4</v>
      </c>
    </row>
    <row r="11" spans="1:9" x14ac:dyDescent="0.2">
      <c r="A11" s="1" t="s">
        <v>14</v>
      </c>
      <c r="B11" s="1">
        <v>60.06</v>
      </c>
      <c r="C11" s="1">
        <v>60.06</v>
      </c>
      <c r="D11" s="1">
        <v>60.06</v>
      </c>
      <c r="E11" s="1">
        <v>60.06</v>
      </c>
      <c r="F11" s="1">
        <v>60.06</v>
      </c>
      <c r="G11" s="1">
        <f>AVERAGE(B11:F11)</f>
        <v>60.06</v>
      </c>
      <c r="H11" t="s">
        <v>13</v>
      </c>
    </row>
    <row r="12" spans="1:9" x14ac:dyDescent="0.2">
      <c r="A12" t="s">
        <v>15</v>
      </c>
      <c r="B12">
        <v>0.01</v>
      </c>
      <c r="C12" t="s">
        <v>13</v>
      </c>
    </row>
    <row r="13" spans="1:9" x14ac:dyDescent="0.2">
      <c r="A13" t="s">
        <v>16</v>
      </c>
      <c r="B13">
        <f>SQRT(POWER(STDEV(B11:G11),2)+POWER(B12,2))</f>
        <v>0.01</v>
      </c>
      <c r="C13" t="s">
        <v>13</v>
      </c>
    </row>
    <row r="14" spans="1:9" x14ac:dyDescent="0.2">
      <c r="A14" t="s">
        <v>21</v>
      </c>
      <c r="B14" s="2">
        <f>B13/G11</f>
        <v>1.665001665001665E-4</v>
      </c>
    </row>
    <row r="15" spans="1:9" ht="63.75" customHeight="1" x14ac:dyDescent="0.2"/>
    <row r="16" spans="1:9" x14ac:dyDescent="0.2">
      <c r="A16" t="s">
        <v>17</v>
      </c>
      <c r="B16">
        <f>(3600*POWER(3.14,2)*F6/1000)/POWER(G11,2)</f>
        <v>9.8349903842411326</v>
      </c>
      <c r="C16" t="s">
        <v>18</v>
      </c>
    </row>
    <row r="17" spans="1:9" x14ac:dyDescent="0.2">
      <c r="A17" t="s">
        <v>19</v>
      </c>
      <c r="B17">
        <f>B16*SQRT(POWER(F7/F6,2)+POWER(2*B13/G11,2))</f>
        <v>5.9136007759517766E-3</v>
      </c>
      <c r="C17" t="s">
        <v>18</v>
      </c>
    </row>
    <row r="18" spans="1:9" x14ac:dyDescent="0.2">
      <c r="A18" t="s">
        <v>20</v>
      </c>
      <c r="B18" s="2">
        <f>B17/B16</f>
        <v>6.0128180556508692E-4</v>
      </c>
    </row>
    <row r="19" spans="1:9" ht="122.25" customHeight="1" x14ac:dyDescent="0.2"/>
    <row r="20" spans="1:9" x14ac:dyDescent="0.2">
      <c r="A20" s="4" t="s">
        <v>3</v>
      </c>
      <c r="B20" s="4" t="s">
        <v>22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 t="s">
        <v>4</v>
      </c>
    </row>
    <row r="21" spans="1:9" x14ac:dyDescent="0.2">
      <c r="A21" s="3" t="s">
        <v>14</v>
      </c>
      <c r="B21" s="1">
        <v>50</v>
      </c>
      <c r="C21" s="1">
        <v>42.426406871192853</v>
      </c>
      <c r="D21" s="1">
        <v>42.426406871192853</v>
      </c>
      <c r="E21" s="1">
        <v>42.426406871192853</v>
      </c>
      <c r="F21" s="1">
        <v>42.426406871192853</v>
      </c>
      <c r="G21" s="1">
        <v>42.426406871192853</v>
      </c>
      <c r="H21" s="1">
        <f>AVERAGE(C21:G21)</f>
        <v>42.426406871192853</v>
      </c>
      <c r="I21" t="s">
        <v>13</v>
      </c>
    </row>
    <row r="22" spans="1:9" x14ac:dyDescent="0.2">
      <c r="A22" s="3"/>
      <c r="B22" s="1">
        <v>60</v>
      </c>
      <c r="C22" s="1">
        <v>46.475800154489008</v>
      </c>
      <c r="D22" s="1">
        <v>46.475800154489008</v>
      </c>
      <c r="E22" s="1">
        <v>46.475800154489008</v>
      </c>
      <c r="F22" s="1">
        <v>46.475800154489008</v>
      </c>
      <c r="G22" s="1">
        <v>46.475800154489008</v>
      </c>
      <c r="H22" s="1">
        <f t="shared" ref="H22:H25" si="0">AVERAGE(C22:G22)</f>
        <v>46.475800154489008</v>
      </c>
      <c r="I22" t="s">
        <v>13</v>
      </c>
    </row>
    <row r="23" spans="1:9" x14ac:dyDescent="0.2">
      <c r="A23" s="3"/>
      <c r="B23" s="1">
        <v>70</v>
      </c>
      <c r="C23" s="1">
        <v>50.199601592044537</v>
      </c>
      <c r="D23" s="1">
        <v>50.199601592044537</v>
      </c>
      <c r="E23" s="1">
        <v>50.199601592044537</v>
      </c>
      <c r="F23" s="1">
        <v>50.199601592044537</v>
      </c>
      <c r="G23" s="1">
        <v>50.199601592044537</v>
      </c>
      <c r="H23" s="1">
        <f t="shared" si="0"/>
        <v>50.199601592044537</v>
      </c>
      <c r="I23" t="s">
        <v>13</v>
      </c>
    </row>
    <row r="24" spans="1:9" x14ac:dyDescent="0.2">
      <c r="A24" s="3"/>
      <c r="B24" s="1">
        <v>80</v>
      </c>
      <c r="C24" s="1">
        <v>53.665631459994962</v>
      </c>
      <c r="D24" s="1">
        <v>53.665631459994962</v>
      </c>
      <c r="E24" s="1">
        <v>53.665631459994962</v>
      </c>
      <c r="F24" s="1">
        <v>53.665631459994962</v>
      </c>
      <c r="G24" s="1">
        <v>53.665631459994962</v>
      </c>
      <c r="H24" s="1">
        <f t="shared" si="0"/>
        <v>53.665631459994962</v>
      </c>
      <c r="I24" t="s">
        <v>13</v>
      </c>
    </row>
    <row r="25" spans="1:9" x14ac:dyDescent="0.2">
      <c r="A25" s="3"/>
      <c r="B25" s="1">
        <v>90</v>
      </c>
      <c r="C25" s="1">
        <v>56.920997883030836</v>
      </c>
      <c r="D25" s="1">
        <v>56.920997883030836</v>
      </c>
      <c r="E25" s="1">
        <v>56.920997883030836</v>
      </c>
      <c r="F25" s="1">
        <v>56.920997883030836</v>
      </c>
      <c r="G25" s="1">
        <v>56.920997883030836</v>
      </c>
      <c r="H25" s="1">
        <f t="shared" si="0"/>
        <v>56.920997883030836</v>
      </c>
      <c r="I25" t="s">
        <v>13</v>
      </c>
    </row>
    <row r="26" spans="1:9" ht="74.25" customHeight="1" x14ac:dyDescent="0.2">
      <c r="A26" s="5"/>
      <c r="B26" s="6"/>
      <c r="C26" s="5"/>
      <c r="D26" s="5"/>
      <c r="E26" s="5"/>
      <c r="F26" s="5"/>
      <c r="G26" s="5"/>
      <c r="H26" s="6"/>
    </row>
    <row r="27" spans="1:9" x14ac:dyDescent="0.2">
      <c r="A27" s="1" t="s">
        <v>6</v>
      </c>
      <c r="B27" s="1" t="s">
        <v>24</v>
      </c>
    </row>
    <row r="28" spans="1:9" x14ac:dyDescent="0.2">
      <c r="A28" s="1">
        <v>50</v>
      </c>
      <c r="B28" s="1">
        <v>42.42</v>
      </c>
    </row>
    <row r="29" spans="1:9" x14ac:dyDescent="0.2">
      <c r="A29" s="1">
        <v>60</v>
      </c>
      <c r="B29" s="1">
        <v>46.47</v>
      </c>
    </row>
    <row r="30" spans="1:9" x14ac:dyDescent="0.2">
      <c r="A30" s="1">
        <v>70</v>
      </c>
      <c r="B30" s="1">
        <v>50.19</v>
      </c>
    </row>
    <row r="31" spans="1:9" x14ac:dyDescent="0.2">
      <c r="A31" s="1">
        <v>80</v>
      </c>
      <c r="B31" s="1">
        <v>53.6</v>
      </c>
    </row>
    <row r="32" spans="1:9" x14ac:dyDescent="0.2">
      <c r="A32" s="1">
        <v>90</v>
      </c>
      <c r="B32" s="1">
        <v>56.9</v>
      </c>
    </row>
    <row r="33" spans="1:2" x14ac:dyDescent="0.2">
      <c r="A33" s="1">
        <v>100</v>
      </c>
      <c r="B33" s="1">
        <v>60.06</v>
      </c>
    </row>
  </sheetData>
  <mergeCells count="1">
    <mergeCell ref="A21:A25"/>
  </mergeCells>
  <phoneticPr fontId="2" type="noConversion"/>
  <pageMargins left="0.7" right="0.7" top="0.75" bottom="0.75" header="0.3" footer="0.3"/>
  <pageSetup paperSize="9" orientation="portrait" r:id="rId1"/>
  <ignoredErrors>
    <ignoredError sqref="H21:H22 H23:H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2015-06-05T18:19:34Z</dcterms:created>
  <dcterms:modified xsi:type="dcterms:W3CDTF">2023-04-09T12:58:54Z</dcterms:modified>
</cp:coreProperties>
</file>