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#刘济伟\####学习资料\#笔记\大学物理\物理实验\实验6\"/>
    </mc:Choice>
  </mc:AlternateContent>
  <xr:revisionPtr revIDLastSave="0" documentId="13_ncr:1_{5632F13D-8B4B-4CDF-849F-9C91AA377AED}" xr6:coauthVersionLast="47" xr6:coauthVersionMax="47" xr10:uidLastSave="{00000000-0000-0000-0000-000000000000}"/>
  <bookViews>
    <workbookView xWindow="4455" yWindow="735" windowWidth="21450" windowHeight="14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4" i="1"/>
  <c r="J22" i="1"/>
  <c r="I22" i="1"/>
  <c r="H22" i="1"/>
  <c r="G22" i="1"/>
  <c r="F22" i="1"/>
  <c r="E22" i="1"/>
  <c r="D22" i="1"/>
  <c r="C22" i="1"/>
  <c r="B22" i="1"/>
  <c r="B24" i="1" l="1"/>
  <c r="B26" i="1" s="1"/>
  <c r="B23" i="1"/>
  <c r="B28" i="1" s="1"/>
  <c r="B30" i="1" s="1"/>
  <c r="B31" i="1" l="1"/>
  <c r="B32" i="1" s="1"/>
  <c r="B27" i="1"/>
  <c r="C6" i="1" l="1"/>
  <c r="D6" i="1"/>
  <c r="E6" i="1"/>
  <c r="F6" i="1"/>
  <c r="G6" i="1"/>
  <c r="H6" i="1"/>
  <c r="I6" i="1"/>
  <c r="J6" i="1"/>
  <c r="B6" i="1"/>
  <c r="B7" i="1" l="1"/>
  <c r="B8" i="1"/>
  <c r="B10" i="1" s="1"/>
  <c r="B11" i="1" l="1"/>
  <c r="B12" i="1"/>
  <c r="B14" i="1" s="1"/>
  <c r="B15" i="1" s="1"/>
  <c r="B16" i="1" s="1"/>
</calcChain>
</file>

<file path=xl/sharedStrings.xml><?xml version="1.0" encoding="utf-8"?>
<sst xmlns="http://schemas.openxmlformats.org/spreadsheetml/2006/main" count="32" uniqueCount="18">
  <si>
    <t>i</t>
    <phoneticPr fontId="2" type="noConversion"/>
  </si>
  <si>
    <t>vpp/v</t>
    <phoneticPr fontId="2" type="noConversion"/>
  </si>
  <si>
    <t>x/mm</t>
    <phoneticPr fontId="2" type="noConversion"/>
  </si>
  <si>
    <t>dx/mm</t>
    <phoneticPr fontId="2" type="noConversion"/>
  </si>
  <si>
    <t>dx_ave/mm</t>
    <phoneticPr fontId="2" type="noConversion"/>
  </si>
  <si>
    <t>U_dx</t>
    <phoneticPr fontId="2" type="noConversion"/>
  </si>
  <si>
    <t>U_b_dx</t>
    <phoneticPr fontId="2" type="noConversion"/>
  </si>
  <si>
    <t>U_a_dx</t>
    <phoneticPr fontId="2" type="noConversion"/>
  </si>
  <si>
    <t>E_dx</t>
    <phoneticPr fontId="2" type="noConversion"/>
  </si>
  <si>
    <t>\lambda</t>
    <phoneticPr fontId="2" type="noConversion"/>
  </si>
  <si>
    <t>v</t>
    <phoneticPr fontId="2" type="noConversion"/>
  </si>
  <si>
    <t>f/khz</t>
    <phoneticPr fontId="2" type="noConversion"/>
  </si>
  <si>
    <t>U_v</t>
    <phoneticPr fontId="2" type="noConversion"/>
  </si>
  <si>
    <t>U_f</t>
    <phoneticPr fontId="2" type="noConversion"/>
  </si>
  <si>
    <t>E-v</t>
    <phoneticPr fontId="2" type="noConversion"/>
  </si>
  <si>
    <t>v_s</t>
    <phoneticPr fontId="2" type="noConversion"/>
  </si>
  <si>
    <t>d_v1</t>
    <phoneticPr fontId="2" type="noConversion"/>
  </si>
  <si>
    <t>d_v2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</si>
</sst>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7"/>
  <sheetViews>
    <sheetView tabSelected="1" workbookViewId="0">
      <selection activeCell="G24" sqref="G24"/>
    </sheetView>
  </sheetViews>
  <sheetFormatPr defaultRowHeight="14.25" x14ac:dyDescent="0.2"/>
  <cols>
    <col min="1" max="1" width="11.25" bestFit="1" customWidth="1"/>
  </cols>
  <sheetData>
    <row r="2" spans="1:11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 t="s">
        <v>2</v>
      </c>
      <c r="B3">
        <v>30.3</v>
      </c>
      <c r="C3">
        <v>35.1</v>
      </c>
      <c r="D3">
        <v>39.36</v>
      </c>
      <c r="E3">
        <v>44.24</v>
      </c>
      <c r="F3">
        <v>49.24</v>
      </c>
      <c r="G3">
        <v>54.12</v>
      </c>
      <c r="H3">
        <v>58.36</v>
      </c>
      <c r="I3">
        <v>63.4</v>
      </c>
      <c r="J3">
        <v>68.44</v>
      </c>
      <c r="K3">
        <v>73.14</v>
      </c>
    </row>
    <row r="4" spans="1:11" x14ac:dyDescent="0.2">
      <c r="A4" t="s">
        <v>1</v>
      </c>
      <c r="B4">
        <v>7.0350000000000001</v>
      </c>
      <c r="C4">
        <v>6.27</v>
      </c>
      <c r="D4">
        <v>4.7850000000000001</v>
      </c>
      <c r="E4">
        <v>3.855</v>
      </c>
      <c r="F4">
        <v>3.57</v>
      </c>
      <c r="G4">
        <v>3.444</v>
      </c>
      <c r="H4">
        <v>3.0188000000000001</v>
      </c>
      <c r="I4">
        <v>2.7124999999999999</v>
      </c>
      <c r="J4">
        <v>2.2559999999999998</v>
      </c>
      <c r="K4">
        <v>1.956</v>
      </c>
    </row>
    <row r="6" spans="1:11" x14ac:dyDescent="0.2">
      <c r="A6" t="s">
        <v>3</v>
      </c>
      <c r="B6">
        <f>C3-B3</f>
        <v>4.8000000000000007</v>
      </c>
      <c r="C6">
        <f t="shared" ref="C6:J6" si="0">D3-C3</f>
        <v>4.259999999999998</v>
      </c>
      <c r="D6">
        <f t="shared" si="0"/>
        <v>4.8800000000000026</v>
      </c>
      <c r="E6">
        <f t="shared" si="0"/>
        <v>5</v>
      </c>
      <c r="F6">
        <f t="shared" si="0"/>
        <v>4.8799999999999955</v>
      </c>
      <c r="G6">
        <f t="shared" si="0"/>
        <v>4.240000000000002</v>
      </c>
      <c r="H6">
        <f t="shared" si="0"/>
        <v>5.0399999999999991</v>
      </c>
      <c r="I6">
        <f t="shared" si="0"/>
        <v>5.0399999999999991</v>
      </c>
      <c r="J6">
        <f t="shared" si="0"/>
        <v>4.7000000000000028</v>
      </c>
    </row>
    <row r="7" spans="1:11" x14ac:dyDescent="0.2">
      <c r="A7" t="s">
        <v>4</v>
      </c>
      <c r="B7">
        <f>AVERAGE(B6:J6)</f>
        <v>4.76</v>
      </c>
    </row>
    <row r="8" spans="1:11" x14ac:dyDescent="0.2">
      <c r="A8" t="s">
        <v>6</v>
      </c>
      <c r="B8">
        <f>STDEV(B6:J6)</f>
        <v>0.30999999999999961</v>
      </c>
      <c r="D8" t="s">
        <v>11</v>
      </c>
      <c r="E8">
        <v>36.83</v>
      </c>
    </row>
    <row r="9" spans="1:11" x14ac:dyDescent="0.2">
      <c r="A9" t="s">
        <v>7</v>
      </c>
      <c r="B9">
        <v>0.02</v>
      </c>
      <c r="D9" t="s">
        <v>13</v>
      </c>
      <c r="E9">
        <v>0.01</v>
      </c>
    </row>
    <row r="10" spans="1:11" x14ac:dyDescent="0.2">
      <c r="A10" t="s">
        <v>5</v>
      </c>
      <c r="B10">
        <f>SQRT(POWER(B8,2)+POWER(B9,2))</f>
        <v>0.31064449134018096</v>
      </c>
    </row>
    <row r="11" spans="1:11" x14ac:dyDescent="0.2">
      <c r="A11" t="s">
        <v>8</v>
      </c>
      <c r="B11" s="1">
        <f>B10/B7</f>
        <v>6.5261447760542227E-2</v>
      </c>
    </row>
    <row r="12" spans="1:11" x14ac:dyDescent="0.2">
      <c r="A12" t="s">
        <v>9</v>
      </c>
      <c r="B12">
        <f>B7*2</f>
        <v>9.52</v>
      </c>
    </row>
    <row r="14" spans="1:11" x14ac:dyDescent="0.2">
      <c r="A14" t="s">
        <v>10</v>
      </c>
      <c r="B14">
        <f>B12/1000*E8*1000</f>
        <v>350.62159999999994</v>
      </c>
    </row>
    <row r="15" spans="1:11" x14ac:dyDescent="0.2">
      <c r="A15" t="s">
        <v>12</v>
      </c>
      <c r="B15">
        <f>B14*SQRT(POWER(B10/B7,2)+POWER(E9/E8,2))</f>
        <v>22.882271269259935</v>
      </c>
    </row>
    <row r="16" spans="1:11" x14ac:dyDescent="0.2">
      <c r="A16" t="s">
        <v>14</v>
      </c>
      <c r="B16" s="1">
        <f>B15/B14</f>
        <v>6.5262012577833026E-2</v>
      </c>
    </row>
    <row r="19" spans="1:11" x14ac:dyDescent="0.2">
      <c r="A19" t="s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</row>
    <row r="20" spans="1:11" x14ac:dyDescent="0.2">
      <c r="A20" t="s">
        <v>2</v>
      </c>
      <c r="B20">
        <v>34.4</v>
      </c>
      <c r="C20">
        <v>39.9</v>
      </c>
      <c r="D20">
        <v>44.52</v>
      </c>
      <c r="E20">
        <v>49.12</v>
      </c>
      <c r="F20">
        <v>53.8</v>
      </c>
      <c r="G20">
        <v>58.84</v>
      </c>
      <c r="H20">
        <v>63.6</v>
      </c>
      <c r="I20">
        <v>68.14</v>
      </c>
      <c r="J20">
        <v>73.959999999999994</v>
      </c>
      <c r="K20">
        <v>77.56</v>
      </c>
    </row>
    <row r="22" spans="1:11" x14ac:dyDescent="0.2">
      <c r="A22" t="s">
        <v>3</v>
      </c>
      <c r="B22">
        <f>C20-B20</f>
        <v>5.5</v>
      </c>
      <c r="C22">
        <f t="shared" ref="C22:J22" si="1">D20-C20</f>
        <v>4.6200000000000045</v>
      </c>
      <c r="D22">
        <f t="shared" si="1"/>
        <v>4.5999999999999943</v>
      </c>
      <c r="E22">
        <f t="shared" si="1"/>
        <v>4.68</v>
      </c>
      <c r="F22">
        <f t="shared" si="1"/>
        <v>5.0400000000000063</v>
      </c>
      <c r="G22">
        <f t="shared" si="1"/>
        <v>4.759999999999998</v>
      </c>
      <c r="H22">
        <f t="shared" si="1"/>
        <v>4.5399999999999991</v>
      </c>
      <c r="I22">
        <f t="shared" si="1"/>
        <v>5.8199999999999932</v>
      </c>
      <c r="J22">
        <f t="shared" si="1"/>
        <v>3.6000000000000085</v>
      </c>
    </row>
    <row r="23" spans="1:11" x14ac:dyDescent="0.2">
      <c r="A23" t="s">
        <v>4</v>
      </c>
      <c r="B23">
        <f>AVERAGE(B22:J22)</f>
        <v>4.7955555555555556</v>
      </c>
    </row>
    <row r="24" spans="1:11" x14ac:dyDescent="0.2">
      <c r="A24" t="s">
        <v>6</v>
      </c>
      <c r="B24">
        <f>STDEV(B22:J22)</f>
        <v>0.63085479928250687</v>
      </c>
      <c r="D24" t="s">
        <v>11</v>
      </c>
      <c r="E24">
        <v>36.83</v>
      </c>
    </row>
    <row r="25" spans="1:11" x14ac:dyDescent="0.2">
      <c r="A25" t="s">
        <v>7</v>
      </c>
      <c r="B25">
        <v>0.02</v>
      </c>
      <c r="D25" t="s">
        <v>13</v>
      </c>
      <c r="E25">
        <v>0.01</v>
      </c>
    </row>
    <row r="26" spans="1:11" x14ac:dyDescent="0.2">
      <c r="A26" t="s">
        <v>5</v>
      </c>
      <c r="B26">
        <f>SQRT(POWER(B24,2)+POWER(B25,2))</f>
        <v>0.63117174982549085</v>
      </c>
    </row>
    <row r="27" spans="1:11" x14ac:dyDescent="0.2">
      <c r="A27" t="s">
        <v>8</v>
      </c>
      <c r="B27" s="1">
        <f>B26/B23</f>
        <v>0.13161598119623302</v>
      </c>
    </row>
    <row r="28" spans="1:11" x14ac:dyDescent="0.2">
      <c r="A28" t="s">
        <v>9</v>
      </c>
      <c r="B28">
        <f>B23*2</f>
        <v>9.5911111111111111</v>
      </c>
    </row>
    <row r="30" spans="1:11" x14ac:dyDescent="0.2">
      <c r="A30" t="s">
        <v>10</v>
      </c>
      <c r="B30">
        <f>B28/1000*E24*1000</f>
        <v>353.24062222222221</v>
      </c>
    </row>
    <row r="31" spans="1:11" x14ac:dyDescent="0.2">
      <c r="A31" t="s">
        <v>12</v>
      </c>
      <c r="B31">
        <f>B30*SQRT(POWER(B26/B23,2)+POWER(E25/E24,2))</f>
        <v>46.492210022170887</v>
      </c>
    </row>
    <row r="32" spans="1:11" x14ac:dyDescent="0.2">
      <c r="A32" t="s">
        <v>14</v>
      </c>
      <c r="B32" s="1">
        <f>B31/B30</f>
        <v>0.1316162612603565</v>
      </c>
    </row>
    <row r="34" spans="1:2" x14ac:dyDescent="0.2">
      <c r="A34" t="s">
        <v>15</v>
      </c>
      <c r="B34">
        <f>331.45*SQRT((26+273.15)/273.15)</f>
        <v>346.86615365001956</v>
      </c>
    </row>
    <row r="36" spans="1:2" x14ac:dyDescent="0.2">
      <c r="A36" t="s">
        <v>16</v>
      </c>
      <c r="B36">
        <f>B14-B34</f>
        <v>3.7554463499803887</v>
      </c>
    </row>
    <row r="37" spans="1:2" x14ac:dyDescent="0.2">
      <c r="A37" t="s">
        <v>17</v>
      </c>
      <c r="B37">
        <f>B30-B34</f>
        <v>6.3744685722026588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sddn</dc:creator>
  <cp:lastModifiedBy>sddn</cp:lastModifiedBy>
  <dcterms:created xsi:type="dcterms:W3CDTF">2015-06-05T18:19:34Z</dcterms:created>
  <dcterms:modified xsi:type="dcterms:W3CDTF">2023-05-13T09:35:04Z</dcterms:modified>
</cp:coreProperties>
</file>