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filterPrivacy="1" codeName="ThisWorkbook"/>
  <xr:revisionPtr revIDLastSave="8" documentId="13_ncr:1_{D587E845-D842-496C-8147-B4F7DF8692FA}" xr6:coauthVersionLast="47" xr6:coauthVersionMax="47" xr10:uidLastSave="{FD77E048-114B-4CFE-AD58-EC8449CBB44B}"/>
  <bookViews>
    <workbookView xWindow="-103" yWindow="-103" windowWidth="16663" windowHeight="9017"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7" i="17" l="1"/>
  <c r="F19" i="17" s="1"/>
  <c r="F18" i="17"/>
  <c r="F20" i="17"/>
  <c r="F13" i="18" l="1"/>
  <c r="F12" i="18"/>
  <c r="F24" i="18" l="1"/>
  <c r="F25" i="18" s="1"/>
  <c r="F26" i="18" s="1"/>
  <c r="F15" i="18"/>
  <c r="F18" i="18"/>
  <c r="F19" i="18" s="1"/>
  <c r="F20" i="18" s="1"/>
  <c r="F21" i="18" s="1"/>
  <c r="F16" i="18"/>
  <c r="F28" i="18" s="1"/>
  <c r="F14" i="18"/>
  <c r="F27" i="18" l="1"/>
  <c r="F30" i="18" s="1"/>
  <c r="F31" i="18" s="1"/>
  <c r="F32" i="18" s="1"/>
  <c r="F22" i="18"/>
  <c r="I7" i="17"/>
  <c r="I49" i="17" l="1"/>
  <c r="I48" i="17"/>
  <c r="F43" i="17"/>
  <c r="F44" i="17" s="1"/>
  <c r="F45" i="17" s="1"/>
  <c r="I39" i="17" s="1"/>
  <c r="I22" i="17"/>
  <c r="I21" i="17"/>
  <c r="I42" i="17"/>
  <c r="I23" i="17"/>
  <c r="C6" i="18" a="1"/>
  <c r="C6" i="18" s="1"/>
  <c r="I7" i="18" s="1"/>
  <c r="I26" i="18" s="1"/>
  <c r="J7" i="17"/>
  <c r="I9" i="17"/>
  <c r="I13" i="17"/>
  <c r="I11" i="17"/>
  <c r="I31" i="17"/>
  <c r="I36" i="17"/>
  <c r="I32" i="17"/>
  <c r="I16" i="17"/>
  <c r="I33" i="17"/>
  <c r="I12" i="17"/>
  <c r="I15" i="17"/>
  <c r="I40" i="17"/>
  <c r="I14" i="17"/>
  <c r="I6" i="17"/>
  <c r="I41" i="17"/>
  <c r="J49" i="17" l="1"/>
  <c r="J48" i="17"/>
  <c r="I37" i="17"/>
  <c r="I38" i="17"/>
  <c r="I34" i="17"/>
  <c r="J22" i="17"/>
  <c r="J21" i="17"/>
  <c r="J42" i="17"/>
  <c r="J23" i="17"/>
  <c r="J15" i="17"/>
  <c r="J14" i="17"/>
  <c r="J39" i="17"/>
  <c r="J16" i="17"/>
  <c r="J33" i="17"/>
  <c r="J31" i="17"/>
  <c r="J40" i="17"/>
  <c r="K7" i="17"/>
  <c r="J36" i="17"/>
  <c r="J41" i="17"/>
  <c r="J9" i="17"/>
  <c r="J12" i="17"/>
  <c r="J37" i="17"/>
  <c r="J11" i="17"/>
  <c r="J13" i="17"/>
  <c r="J32" i="17"/>
  <c r="J34" i="17"/>
  <c r="J38"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49" i="17" l="1"/>
  <c r="K48" i="17"/>
  <c r="K22" i="17"/>
  <c r="K21" i="17"/>
  <c r="K40" i="17"/>
  <c r="K23" i="17"/>
  <c r="J35" i="18"/>
  <c r="K42" i="17"/>
  <c r="K31" i="17"/>
  <c r="K9" i="17"/>
  <c r="K13" i="17"/>
  <c r="K38" i="17"/>
  <c r="K12" i="17"/>
  <c r="K11" i="17"/>
  <c r="K41" i="17"/>
  <c r="K37" i="17"/>
  <c r="K32" i="17"/>
  <c r="K33" i="17"/>
  <c r="K39" i="17"/>
  <c r="K14" i="17"/>
  <c r="K15" i="17"/>
  <c r="L7" i="17"/>
  <c r="K16" i="17"/>
  <c r="K36" i="17"/>
  <c r="K34"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48" i="17" l="1"/>
  <c r="L49" i="17"/>
  <c r="L22" i="17"/>
  <c r="L21" i="17"/>
  <c r="L42" i="17"/>
  <c r="L23" i="17"/>
  <c r="K35" i="18"/>
  <c r="K26" i="18"/>
  <c r="K11" i="18"/>
  <c r="K12" i="18"/>
  <c r="K30" i="18"/>
  <c r="L33" i="17"/>
  <c r="L15" i="17"/>
  <c r="L16" i="17"/>
  <c r="L39" i="17"/>
  <c r="L13" i="17"/>
  <c r="M7" i="17"/>
  <c r="L40" i="17"/>
  <c r="L31" i="17"/>
  <c r="L36" i="17"/>
  <c r="L9" i="17"/>
  <c r="L12" i="17"/>
  <c r="L32" i="17"/>
  <c r="L37" i="17"/>
  <c r="L41" i="17"/>
  <c r="L14" i="17"/>
  <c r="L11" i="17"/>
  <c r="L34" i="17"/>
  <c r="L38" i="17"/>
  <c r="K21" i="18"/>
  <c r="K20" i="18"/>
  <c r="K31" i="18"/>
  <c r="K18" i="18"/>
  <c r="K24" i="18"/>
  <c r="K9" i="18"/>
  <c r="K25" i="18"/>
  <c r="K27" i="18"/>
  <c r="K34" i="18"/>
  <c r="K13" i="18"/>
  <c r="K14" i="18"/>
  <c r="K16" i="18"/>
  <c r="K22" i="18"/>
  <c r="K28" i="18"/>
  <c r="K32" i="18"/>
  <c r="K15" i="18"/>
  <c r="L7" i="18"/>
  <c r="L35" i="18" s="1"/>
  <c r="K19" i="18"/>
  <c r="K17" i="18"/>
  <c r="K23" i="18"/>
  <c r="K29" i="18"/>
  <c r="M49" i="17" l="1"/>
  <c r="M48" i="17"/>
  <c r="M22" i="17"/>
  <c r="M21" i="17"/>
  <c r="M38" i="17"/>
  <c r="M23" i="17"/>
  <c r="M42" i="17"/>
  <c r="M12" i="17"/>
  <c r="M34" i="17"/>
  <c r="M41" i="17"/>
  <c r="M14" i="17"/>
  <c r="M31" i="17"/>
  <c r="M15" i="17"/>
  <c r="M33" i="17"/>
  <c r="M40" i="17"/>
  <c r="M16" i="17"/>
  <c r="M36" i="17"/>
  <c r="M9" i="17"/>
  <c r="M37" i="17"/>
  <c r="N7" i="17"/>
  <c r="M13" i="17"/>
  <c r="M11" i="17"/>
  <c r="M32" i="17"/>
  <c r="M39"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48" i="17" l="1"/>
  <c r="N49" i="17"/>
  <c r="N22" i="17"/>
  <c r="N21" i="17"/>
  <c r="N42" i="17"/>
  <c r="N23" i="17"/>
  <c r="M35" i="18"/>
  <c r="N11" i="17"/>
  <c r="N36" i="17"/>
  <c r="N15" i="17"/>
  <c r="N39" i="17"/>
  <c r="N32" i="17"/>
  <c r="O7" i="17"/>
  <c r="N33" i="17"/>
  <c r="N40" i="17"/>
  <c r="N12" i="17"/>
  <c r="N14" i="17"/>
  <c r="M33" i="18"/>
  <c r="N9" i="17"/>
  <c r="N16" i="17"/>
  <c r="N13" i="17"/>
  <c r="N31" i="17"/>
  <c r="N37" i="17"/>
  <c r="N41" i="17"/>
  <c r="N34" i="17"/>
  <c r="N38"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49" i="17" l="1"/>
  <c r="O48" i="17"/>
  <c r="O22" i="17"/>
  <c r="O21" i="17"/>
  <c r="O40" i="17"/>
  <c r="O23" i="17"/>
  <c r="O12" i="17"/>
  <c r="O37" i="17"/>
  <c r="O41" i="17"/>
  <c r="O16" i="17"/>
  <c r="O9" i="17"/>
  <c r="O11" i="17"/>
  <c r="O32" i="17"/>
  <c r="O38" i="17"/>
  <c r="O42" i="17"/>
  <c r="O15" i="17"/>
  <c r="O31" i="17"/>
  <c r="O33" i="17"/>
  <c r="O36" i="17"/>
  <c r="O39" i="17"/>
  <c r="O14" i="17"/>
  <c r="P7" i="17"/>
  <c r="O13" i="17"/>
  <c r="O34"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49" i="17" l="1"/>
  <c r="P48" i="17"/>
  <c r="P22" i="17"/>
  <c r="P21" i="17"/>
  <c r="P40" i="17"/>
  <c r="P23" i="17"/>
  <c r="P15" i="17"/>
  <c r="P37" i="17"/>
  <c r="P12" i="17"/>
  <c r="P41" i="17"/>
  <c r="P32" i="17"/>
  <c r="P34" i="17"/>
  <c r="P14" i="17"/>
  <c r="P16" i="17"/>
  <c r="P38" i="17"/>
  <c r="P42" i="17"/>
  <c r="P6" i="17"/>
  <c r="P9" i="17"/>
  <c r="P31" i="17"/>
  <c r="P36" i="17"/>
  <c r="P39" i="17"/>
  <c r="P13" i="17"/>
  <c r="P11" i="17"/>
  <c r="Q7" i="17"/>
  <c r="P33"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48" i="17" l="1"/>
  <c r="Q49" i="17"/>
  <c r="Q22" i="17"/>
  <c r="Q21" i="17"/>
  <c r="Q39" i="17"/>
  <c r="Q23" i="17"/>
  <c r="P35" i="18"/>
  <c r="Q41" i="17"/>
  <c r="P34" i="18"/>
  <c r="Q13" i="17"/>
  <c r="Q9" i="17"/>
  <c r="Q31" i="17"/>
  <c r="Q32" i="17"/>
  <c r="Q36" i="17"/>
  <c r="Q14" i="17"/>
  <c r="Q11" i="17"/>
  <c r="Q33" i="17"/>
  <c r="Q38" i="17"/>
  <c r="Q37" i="17"/>
  <c r="Q12" i="17"/>
  <c r="R7" i="17"/>
  <c r="Q16" i="17"/>
  <c r="Q15" i="17"/>
  <c r="Q42" i="17"/>
  <c r="Q40" i="17"/>
  <c r="Q34"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49" i="17" l="1"/>
  <c r="R48" i="17"/>
  <c r="R22" i="17"/>
  <c r="R21" i="17"/>
  <c r="R40" i="17"/>
  <c r="R23" i="17"/>
  <c r="S7" i="17"/>
  <c r="R13" i="17"/>
  <c r="R41" i="17"/>
  <c r="R11" i="17"/>
  <c r="R12" i="17"/>
  <c r="R14" i="17"/>
  <c r="R31" i="17"/>
  <c r="R37" i="17"/>
  <c r="R42" i="17"/>
  <c r="R9" i="17"/>
  <c r="R32" i="17"/>
  <c r="R16" i="17"/>
  <c r="R33" i="17"/>
  <c r="R38" i="17"/>
  <c r="R15" i="17"/>
  <c r="R34" i="17"/>
  <c r="R39" i="17"/>
  <c r="Q35" i="18"/>
  <c r="R36"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48" i="17" l="1"/>
  <c r="S49" i="17"/>
  <c r="S22" i="17"/>
  <c r="S21" i="17"/>
  <c r="S39" i="17"/>
  <c r="S23" i="17"/>
  <c r="S16" i="17"/>
  <c r="S37" i="17"/>
  <c r="S32" i="17"/>
  <c r="S15" i="17"/>
  <c r="S34" i="17"/>
  <c r="T7" i="17"/>
  <c r="S14" i="17"/>
  <c r="S40" i="17"/>
  <c r="S12" i="17"/>
  <c r="S41" i="17"/>
  <c r="S9" i="17"/>
  <c r="S33" i="17"/>
  <c r="S13" i="17"/>
  <c r="S38" i="17"/>
  <c r="S42" i="17"/>
  <c r="S11" i="17"/>
  <c r="S36" i="17"/>
  <c r="S31"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49" i="17" l="1"/>
  <c r="T48" i="17"/>
  <c r="T22" i="17"/>
  <c r="T21" i="17"/>
  <c r="T39" i="17"/>
  <c r="T23" i="17"/>
  <c r="T15" i="17"/>
  <c r="T40" i="17"/>
  <c r="T33" i="17"/>
  <c r="T31" i="17"/>
  <c r="T34" i="17"/>
  <c r="T37" i="17"/>
  <c r="T41" i="17"/>
  <c r="T13" i="17"/>
  <c r="U7" i="17"/>
  <c r="T14" i="17"/>
  <c r="T9" i="17"/>
  <c r="T12" i="17"/>
  <c r="T32" i="17"/>
  <c r="T38" i="17"/>
  <c r="T42" i="17"/>
  <c r="T11" i="17"/>
  <c r="T16" i="17"/>
  <c r="T3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49" i="17" l="1"/>
  <c r="U48" i="17"/>
  <c r="U22" i="17"/>
  <c r="U21" i="17"/>
  <c r="U37" i="17"/>
  <c r="U23" i="17"/>
  <c r="U15" i="17"/>
  <c r="U11" i="17"/>
  <c r="U42" i="17"/>
  <c r="U38" i="17"/>
  <c r="U39" i="17"/>
  <c r="U31" i="17"/>
  <c r="U41" i="17"/>
  <c r="V7" i="17"/>
  <c r="U32" i="17"/>
  <c r="U16" i="17"/>
  <c r="U14" i="17"/>
  <c r="U33" i="17"/>
  <c r="U34" i="17"/>
  <c r="U36" i="17"/>
  <c r="U12" i="17"/>
  <c r="U13" i="17"/>
  <c r="U9" i="17"/>
  <c r="U4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49" i="17" l="1"/>
  <c r="V48" i="17"/>
  <c r="V22" i="17"/>
  <c r="V21" i="17"/>
  <c r="V40" i="17"/>
  <c r="V23" i="17"/>
  <c r="U34" i="18"/>
  <c r="V16" i="17"/>
  <c r="V31" i="17"/>
  <c r="V41" i="17"/>
  <c r="V37" i="17"/>
  <c r="V32" i="17"/>
  <c r="V11" i="17"/>
  <c r="V14" i="17"/>
  <c r="W7" i="17"/>
  <c r="V15" i="17"/>
  <c r="V34" i="17"/>
  <c r="V38" i="17"/>
  <c r="V42" i="17"/>
  <c r="V13" i="17"/>
  <c r="V33" i="17"/>
  <c r="V39" i="17"/>
  <c r="V9" i="17"/>
  <c r="V12" i="17"/>
  <c r="V36"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49" i="17" l="1"/>
  <c r="W48" i="17"/>
  <c r="W22" i="17"/>
  <c r="W21" i="17"/>
  <c r="W34" i="17"/>
  <c r="W23" i="17"/>
  <c r="X7" i="17"/>
  <c r="W41" i="17"/>
  <c r="W37" i="17"/>
  <c r="W6" i="17"/>
  <c r="W38" i="17"/>
  <c r="W12" i="17"/>
  <c r="W14" i="17"/>
  <c r="W39" i="17"/>
  <c r="W31" i="17"/>
  <c r="W13" i="17"/>
  <c r="W40" i="17"/>
  <c r="W32" i="17"/>
  <c r="W11" i="17"/>
  <c r="W36" i="17"/>
  <c r="W33" i="17"/>
  <c r="W9" i="17"/>
  <c r="W42" i="17"/>
  <c r="W15" i="17"/>
  <c r="W1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49" i="17" l="1"/>
  <c r="X48" i="17"/>
  <c r="X22" i="17"/>
  <c r="X21" i="17"/>
  <c r="X37" i="17"/>
  <c r="X23" i="17"/>
  <c r="X16" i="17"/>
  <c r="X40" i="17"/>
  <c r="X39" i="17"/>
  <c r="X32" i="17"/>
  <c r="X34" i="17"/>
  <c r="X42" i="17"/>
  <c r="X9" i="17"/>
  <c r="X11" i="17"/>
  <c r="X33" i="17"/>
  <c r="Y7" i="17"/>
  <c r="X36" i="17"/>
  <c r="X13" i="17"/>
  <c r="X31" i="17"/>
  <c r="X38" i="17"/>
  <c r="X14" i="17"/>
  <c r="X12" i="17"/>
  <c r="X41" i="17"/>
  <c r="X15"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49" i="17" l="1"/>
  <c r="Y48" i="17"/>
  <c r="Y22" i="17"/>
  <c r="Y21" i="17"/>
  <c r="Y40" i="17"/>
  <c r="Y23" i="17"/>
  <c r="Y11" i="17"/>
  <c r="Y32" i="17"/>
  <c r="Y33" i="17"/>
  <c r="Y39" i="17"/>
  <c r="Y34" i="17"/>
  <c r="Y16" i="17"/>
  <c r="Y12" i="17"/>
  <c r="Y42" i="17"/>
  <c r="Y37" i="17"/>
  <c r="Y13" i="17"/>
  <c r="Y38" i="17"/>
  <c r="Y14" i="17"/>
  <c r="Y41" i="17"/>
  <c r="Y9" i="17"/>
  <c r="Y31" i="17"/>
  <c r="Y36" i="17"/>
  <c r="Z7" i="17"/>
  <c r="Y1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49" i="17" l="1"/>
  <c r="Z48" i="17"/>
  <c r="Z22" i="17"/>
  <c r="Z21" i="17"/>
  <c r="Z37" i="17"/>
  <c r="Z23" i="17"/>
  <c r="Z38" i="17"/>
  <c r="Z39" i="17"/>
  <c r="Z13" i="17"/>
  <c r="Z14" i="17"/>
  <c r="Z15" i="17"/>
  <c r="Z33" i="17"/>
  <c r="Z41" i="17"/>
  <c r="Z40" i="17"/>
  <c r="Z32" i="17"/>
  <c r="Z42" i="17"/>
  <c r="Z9" i="17"/>
  <c r="Z31" i="17"/>
  <c r="Z11" i="17"/>
  <c r="Z34" i="17"/>
  <c r="AA7" i="17"/>
  <c r="Z36" i="17"/>
  <c r="Z16" i="17"/>
  <c r="Z1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48" i="17" l="1"/>
  <c r="AA49" i="17"/>
  <c r="AA22" i="17"/>
  <c r="AA21" i="17"/>
  <c r="AA40" i="17"/>
  <c r="AA23" i="17"/>
  <c r="AA41" i="17"/>
  <c r="AA42" i="17"/>
  <c r="AA9" i="17"/>
  <c r="AA11" i="17"/>
  <c r="AA13" i="17"/>
  <c r="AA33" i="17"/>
  <c r="AA31" i="17"/>
  <c r="AA34" i="17"/>
  <c r="AA37" i="17"/>
  <c r="AA15" i="17"/>
  <c r="AA16" i="17"/>
  <c r="AA38" i="17"/>
  <c r="AB7" i="17"/>
  <c r="AA36" i="17"/>
  <c r="AA39" i="17"/>
  <c r="AA32" i="17"/>
  <c r="AA14" i="17"/>
  <c r="AA12"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48" i="17" l="1"/>
  <c r="AB49" i="17"/>
  <c r="AB22" i="17"/>
  <c r="AB21" i="17"/>
  <c r="AB38" i="17"/>
  <c r="AB23" i="17"/>
  <c r="AB42" i="17"/>
  <c r="AB14" i="17"/>
  <c r="AB32" i="17"/>
  <c r="AB13" i="17"/>
  <c r="AB16" i="17"/>
  <c r="AB36" i="17"/>
  <c r="AC7" i="17"/>
  <c r="AB15" i="17"/>
  <c r="AB39" i="17"/>
  <c r="AB9" i="17"/>
  <c r="AB37" i="17"/>
  <c r="AB31" i="17"/>
  <c r="AB40" i="17"/>
  <c r="AB12" i="17"/>
  <c r="AB41" i="17"/>
  <c r="AB33" i="17"/>
  <c r="AB11" i="17"/>
  <c r="AB34"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49" i="17" l="1"/>
  <c r="AC48" i="17"/>
  <c r="AC22" i="17"/>
  <c r="AC21" i="17"/>
  <c r="AC40" i="17"/>
  <c r="AC23" i="17"/>
  <c r="AC39" i="17"/>
  <c r="AC37" i="17"/>
  <c r="AC41" i="17"/>
  <c r="AC14" i="17"/>
  <c r="AC15" i="17"/>
  <c r="AC42" i="17"/>
  <c r="AC16" i="17"/>
  <c r="AC12" i="17"/>
  <c r="AC13" i="17"/>
  <c r="AC34" i="17"/>
  <c r="AC36" i="17"/>
  <c r="AC33" i="17"/>
  <c r="AC31" i="17"/>
  <c r="AD7" i="17"/>
  <c r="AC9" i="17"/>
  <c r="AC38" i="17"/>
  <c r="AC11" i="17"/>
  <c r="AC32"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48" i="17" l="1"/>
  <c r="AD49" i="17"/>
  <c r="AD22" i="17"/>
  <c r="AD21" i="17"/>
  <c r="AD38" i="17"/>
  <c r="AD23" i="17"/>
  <c r="AD15" i="17"/>
  <c r="AE7" i="17"/>
  <c r="AD31" i="17"/>
  <c r="AD42" i="17"/>
  <c r="AD12" i="17"/>
  <c r="AD32" i="17"/>
  <c r="AD34" i="17"/>
  <c r="AD33" i="17"/>
  <c r="AD6" i="17"/>
  <c r="AD40" i="17"/>
  <c r="AD13" i="17"/>
  <c r="AD39" i="17"/>
  <c r="AD11" i="17"/>
  <c r="AD14" i="17"/>
  <c r="AD9" i="17"/>
  <c r="AD41" i="17"/>
  <c r="AD16" i="17"/>
  <c r="AD36" i="17"/>
  <c r="AD3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49" i="17" l="1"/>
  <c r="AE48" i="17"/>
  <c r="AE22" i="17"/>
  <c r="AE21" i="17"/>
  <c r="AE37" i="17"/>
  <c r="AE23" i="17"/>
  <c r="AE11" i="17"/>
  <c r="AE42" i="17"/>
  <c r="AE36" i="17"/>
  <c r="AE38" i="17"/>
  <c r="AE32" i="17"/>
  <c r="AE31" i="17"/>
  <c r="AE39" i="17"/>
  <c r="AE15" i="17"/>
  <c r="AE33" i="17"/>
  <c r="AE14" i="17"/>
  <c r="AE13" i="17"/>
  <c r="AE40" i="17"/>
  <c r="AE9" i="17"/>
  <c r="AE41" i="17"/>
  <c r="AF7" i="17"/>
  <c r="AE16" i="17"/>
  <c r="AE34" i="17"/>
  <c r="AE1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49" i="17" l="1"/>
  <c r="AF48" i="17"/>
  <c r="AF22" i="17"/>
  <c r="AF21" i="17"/>
  <c r="AF40" i="17"/>
  <c r="AF23" i="17"/>
  <c r="AF42" i="17"/>
  <c r="AF41" i="17"/>
  <c r="AF31" i="17"/>
  <c r="AF14" i="17"/>
  <c r="AF34" i="17"/>
  <c r="AF16" i="17"/>
  <c r="AF38" i="17"/>
  <c r="AG7" i="17"/>
  <c r="AF39" i="17"/>
  <c r="AF11" i="17"/>
  <c r="AF33" i="17"/>
  <c r="AF9" i="17"/>
  <c r="AF15" i="17"/>
  <c r="AF36" i="17"/>
  <c r="AF32" i="17"/>
  <c r="AF37" i="17"/>
  <c r="AF13" i="17"/>
  <c r="AF12"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49" i="17" l="1"/>
  <c r="AG48" i="17"/>
  <c r="AG41" i="17"/>
  <c r="AG22" i="17"/>
  <c r="AG21" i="17"/>
  <c r="AG32" i="17"/>
  <c r="AG23" i="17"/>
  <c r="AG13" i="17"/>
  <c r="AG9" i="17"/>
  <c r="AG39" i="17"/>
  <c r="AG34" i="17"/>
  <c r="AG33" i="17"/>
  <c r="AG15" i="17"/>
  <c r="AG14" i="17"/>
  <c r="AG36" i="17"/>
  <c r="AG42" i="17"/>
  <c r="AG12" i="17"/>
  <c r="AG11" i="17"/>
  <c r="AH7" i="17"/>
  <c r="AG40" i="17"/>
  <c r="AG16" i="17"/>
  <c r="AG31" i="17"/>
  <c r="AG37" i="17"/>
  <c r="AG38"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49" i="17" l="1"/>
  <c r="AH48" i="17"/>
  <c r="AH22" i="17"/>
  <c r="AH21" i="17"/>
  <c r="AH37" i="17"/>
  <c r="AH23" i="17"/>
  <c r="AH42" i="17"/>
  <c r="AH14" i="17"/>
  <c r="AH34" i="17"/>
  <c r="AH32" i="17"/>
  <c r="AH15" i="17"/>
  <c r="AH31" i="17"/>
  <c r="AH11" i="17"/>
  <c r="AH38" i="17"/>
  <c r="AI7" i="17"/>
  <c r="AH39" i="17"/>
  <c r="AH36" i="17"/>
  <c r="AH12" i="17"/>
  <c r="AH40" i="17"/>
  <c r="AH9" i="17"/>
  <c r="AH16" i="17"/>
  <c r="AH33" i="17"/>
  <c r="AH41" i="17"/>
  <c r="AH1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48" i="17" l="1"/>
  <c r="AI49" i="17"/>
  <c r="AI22" i="17"/>
  <c r="AI21" i="17"/>
  <c r="AI37" i="17"/>
  <c r="AI23" i="17"/>
  <c r="AI42" i="17"/>
  <c r="AI38" i="17"/>
  <c r="AI41" i="17"/>
  <c r="AI13" i="17"/>
  <c r="AI15" i="17"/>
  <c r="AI9" i="17"/>
  <c r="AI39" i="17"/>
  <c r="AI31" i="17"/>
  <c r="AI14" i="17"/>
  <c r="AI40" i="17"/>
  <c r="AJ7" i="17"/>
  <c r="AI12" i="17"/>
  <c r="AI33" i="17"/>
  <c r="AI11" i="17"/>
  <c r="AI32" i="17"/>
  <c r="AI36" i="17"/>
  <c r="AI16" i="17"/>
  <c r="AI34"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48" i="17" l="1"/>
  <c r="AJ49" i="17"/>
  <c r="AJ22" i="17"/>
  <c r="AJ21" i="17"/>
  <c r="AJ40" i="17"/>
  <c r="AJ23" i="17"/>
  <c r="AJ13" i="17"/>
  <c r="AJ14" i="17"/>
  <c r="AJ12" i="17"/>
  <c r="AJ15" i="17"/>
  <c r="AJ31" i="17"/>
  <c r="AJ38" i="17"/>
  <c r="AJ36" i="17"/>
  <c r="AJ34" i="17"/>
  <c r="AJ37" i="17"/>
  <c r="AJ39" i="17"/>
  <c r="AJ9" i="17"/>
  <c r="AJ32" i="17"/>
  <c r="AJ41" i="17"/>
  <c r="AJ11" i="17"/>
  <c r="AJ16" i="17"/>
  <c r="AJ42" i="17"/>
  <c r="AJ33" i="17"/>
  <c r="AK7"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49" i="17" l="1"/>
  <c r="AK48" i="17"/>
  <c r="AK22" i="17"/>
  <c r="AK21" i="17"/>
  <c r="AK15" i="17"/>
  <c r="AK23" i="17"/>
  <c r="AK33" i="17"/>
  <c r="AK14" i="17"/>
  <c r="AL7" i="17"/>
  <c r="AK11" i="17"/>
  <c r="AK34" i="17"/>
  <c r="AK39" i="17"/>
  <c r="AK16" i="17"/>
  <c r="AK38" i="17"/>
  <c r="AK41" i="17"/>
  <c r="AK36" i="17"/>
  <c r="AK6" i="17"/>
  <c r="AK12" i="17"/>
  <c r="AK32" i="17"/>
  <c r="AK9" i="17"/>
  <c r="AK37" i="17"/>
  <c r="AK13" i="17"/>
  <c r="AK40" i="17"/>
  <c r="AK42" i="17"/>
  <c r="AK31"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49" i="17" l="1"/>
  <c r="AL48" i="17"/>
  <c r="AL22" i="17"/>
  <c r="AL21" i="17"/>
  <c r="AL41" i="17"/>
  <c r="AL42" i="17"/>
  <c r="AL23" i="17"/>
  <c r="AL32" i="17"/>
  <c r="AL14" i="17"/>
  <c r="AL9" i="17"/>
  <c r="AL37" i="17"/>
  <c r="AM7" i="17"/>
  <c r="AL40" i="17"/>
  <c r="AL11" i="17"/>
  <c r="AL33" i="17"/>
  <c r="AL12" i="17"/>
  <c r="AL36" i="17"/>
  <c r="AL16" i="17"/>
  <c r="AL38" i="17"/>
  <c r="AL13" i="17"/>
  <c r="AL31" i="17"/>
  <c r="AL39" i="17"/>
  <c r="AL15" i="17"/>
  <c r="AL34" i="17"/>
  <c r="AK6" i="18"/>
  <c r="AK15" i="18"/>
  <c r="AK16" i="18"/>
  <c r="AK22" i="18"/>
  <c r="AK9" i="18"/>
  <c r="AK19" i="18"/>
  <c r="AK35" i="18"/>
  <c r="AK24" i="18"/>
  <c r="AK29" i="18"/>
  <c r="AK30" i="18"/>
  <c r="AK11" i="18"/>
  <c r="AK21" i="18"/>
  <c r="AK14" i="18"/>
  <c r="AK31" i="18"/>
  <c r="AK12" i="18"/>
  <c r="AK20" i="18"/>
  <c r="AK23" i="18"/>
  <c r="AK28" i="18"/>
  <c r="AK26" i="18"/>
  <c r="AL7" i="18"/>
  <c r="AL32" i="18" s="1"/>
  <c r="AK13" i="18"/>
  <c r="AK17" i="18"/>
  <c r="AK18" i="18"/>
  <c r="AK27" i="18"/>
  <c r="AK33" i="18"/>
  <c r="AK32" i="18"/>
  <c r="AK25" i="18"/>
  <c r="AM49" i="17" l="1"/>
  <c r="AM48" i="17"/>
  <c r="AM22" i="17"/>
  <c r="AM21" i="17"/>
  <c r="AM41" i="17"/>
  <c r="AM23" i="17"/>
  <c r="AM14" i="17"/>
  <c r="AM39" i="17"/>
  <c r="AM31" i="17"/>
  <c r="AM32" i="17"/>
  <c r="AM40" i="17"/>
  <c r="AM13" i="17"/>
  <c r="AM11" i="17"/>
  <c r="AM42" i="17"/>
  <c r="AM15" i="17"/>
  <c r="AM36" i="17"/>
  <c r="AM33" i="17"/>
  <c r="AM37" i="17"/>
  <c r="AM16" i="17"/>
  <c r="AM34" i="17"/>
  <c r="AN7" i="17"/>
  <c r="AM12" i="17"/>
  <c r="AM38" i="17"/>
  <c r="AM9" i="17"/>
  <c r="AL12" i="18"/>
  <c r="AL20" i="18"/>
  <c r="AL17" i="18"/>
  <c r="AL21" i="18"/>
  <c r="AL35" i="18"/>
  <c r="AL27" i="18"/>
  <c r="AL28" i="18"/>
  <c r="AL9" i="18"/>
  <c r="AL29" i="18"/>
  <c r="AM7" i="18"/>
  <c r="AM34" i="18" s="1"/>
  <c r="AL33" i="18"/>
  <c r="AL11" i="18"/>
  <c r="AL26" i="18"/>
  <c r="AL24" i="18"/>
  <c r="AL34" i="18"/>
  <c r="AL14" i="18"/>
  <c r="AL22" i="18"/>
  <c r="AL25" i="18"/>
  <c r="AL19" i="18"/>
  <c r="AL23" i="18"/>
  <c r="AL30" i="18"/>
  <c r="AL16" i="18"/>
  <c r="AL13" i="18"/>
  <c r="AL31" i="18"/>
  <c r="AL15" i="18"/>
  <c r="AL18" i="18"/>
  <c r="AN49" i="17" l="1"/>
  <c r="AN48" i="17"/>
  <c r="AN22" i="17"/>
  <c r="AN21" i="17"/>
  <c r="AN38" i="17"/>
  <c r="AN23" i="17"/>
  <c r="AO7" i="17"/>
  <c r="AN12" i="17"/>
  <c r="AN13" i="17"/>
  <c r="AN34" i="17"/>
  <c r="AN40" i="17"/>
  <c r="AN37" i="17"/>
  <c r="AN39" i="17"/>
  <c r="AN15" i="17"/>
  <c r="AN41" i="17"/>
  <c r="AN11" i="17"/>
  <c r="AN16" i="17"/>
  <c r="AN42" i="17"/>
  <c r="AN31" i="17"/>
  <c r="AN36" i="17"/>
  <c r="AN14" i="17"/>
  <c r="AN9" i="17"/>
  <c r="AN32" i="17"/>
  <c r="AN33" i="17"/>
  <c r="AM18" i="18"/>
  <c r="AM29" i="18"/>
  <c r="AM12" i="18"/>
  <c r="AM17" i="18"/>
  <c r="AM16" i="18"/>
  <c r="AM24" i="18"/>
  <c r="AM21" i="18"/>
  <c r="AM28" i="18"/>
  <c r="AN7" i="18"/>
  <c r="AN23" i="18" s="1"/>
  <c r="AM35" i="18"/>
  <c r="AM13" i="18"/>
  <c r="AM25" i="18"/>
  <c r="AM30" i="18"/>
  <c r="AM14" i="18"/>
  <c r="AM22" i="18"/>
  <c r="AM32" i="18"/>
  <c r="AM15" i="18"/>
  <c r="AM26" i="18"/>
  <c r="AM31" i="18"/>
  <c r="AM9" i="18"/>
  <c r="AM19" i="18"/>
  <c r="AM23" i="18"/>
  <c r="AM33" i="18"/>
  <c r="AM11" i="18"/>
  <c r="AM20" i="18"/>
  <c r="AM27" i="18"/>
  <c r="AO49" i="17" l="1"/>
  <c r="AO48" i="17"/>
  <c r="AO22" i="17"/>
  <c r="AO21" i="17"/>
  <c r="AO41" i="17"/>
  <c r="AO23" i="17"/>
  <c r="AO15" i="17"/>
  <c r="AO13" i="17"/>
  <c r="AO42" i="17"/>
  <c r="AO33" i="17"/>
  <c r="AO32" i="17"/>
  <c r="AO16" i="17"/>
  <c r="AO37" i="17"/>
  <c r="AO9" i="17"/>
  <c r="AO40" i="17"/>
  <c r="AO12" i="17"/>
  <c r="AO14" i="17"/>
  <c r="AP7" i="17"/>
  <c r="AO36" i="17"/>
  <c r="AO11" i="17"/>
  <c r="AO34" i="17"/>
  <c r="AO31" i="17"/>
  <c r="AO38" i="17"/>
  <c r="AO39" i="17"/>
  <c r="AN18" i="18"/>
  <c r="AN22" i="18"/>
  <c r="AN21" i="18"/>
  <c r="AN13" i="18"/>
  <c r="AN14" i="18"/>
  <c r="AN15" i="18"/>
  <c r="AN28" i="18"/>
  <c r="AN29" i="18"/>
  <c r="AN27" i="18"/>
  <c r="AO7" i="18"/>
  <c r="AO25" i="18" s="1"/>
  <c r="AN30" i="18"/>
  <c r="AN31" i="18"/>
  <c r="AN16" i="18"/>
  <c r="AN20" i="18"/>
  <c r="AN32" i="18"/>
  <c r="AN17" i="18"/>
  <c r="AN24" i="18"/>
  <c r="AN33" i="18"/>
  <c r="AN25" i="18"/>
  <c r="AN34" i="18"/>
  <c r="AN9" i="18"/>
  <c r="AN11" i="18"/>
  <c r="AN26" i="18"/>
  <c r="AN35" i="18"/>
  <c r="AN12" i="18"/>
  <c r="AN19" i="18"/>
  <c r="AP49" i="17" l="1"/>
  <c r="AP48" i="17"/>
  <c r="AP22" i="17"/>
  <c r="AP21" i="17"/>
  <c r="AP36" i="17"/>
  <c r="AP23" i="17"/>
  <c r="AP9" i="17"/>
  <c r="AP32" i="17"/>
  <c r="AP31" i="17"/>
  <c r="AP13" i="17"/>
  <c r="AP12" i="17"/>
  <c r="AP37" i="17"/>
  <c r="AP15" i="17"/>
  <c r="AP38" i="17"/>
  <c r="AP16" i="17"/>
  <c r="AP40" i="17"/>
  <c r="AP14" i="17"/>
  <c r="AP39" i="17"/>
  <c r="AP11" i="17"/>
  <c r="AP33" i="17"/>
  <c r="AP41" i="17"/>
  <c r="AQ7" i="17"/>
  <c r="AP34" i="17"/>
  <c r="AP42" i="17"/>
  <c r="AP7" i="18"/>
  <c r="AP35" i="18" s="1"/>
  <c r="AO32" i="18"/>
  <c r="AO9" i="18"/>
  <c r="AO11" i="18"/>
  <c r="AO34" i="18"/>
  <c r="AO31" i="18"/>
  <c r="AO33" i="18"/>
  <c r="AO26" i="18"/>
  <c r="AO16" i="18"/>
  <c r="AO17" i="18"/>
  <c r="AO19" i="18"/>
  <c r="AO14" i="18"/>
  <c r="AO13" i="18"/>
  <c r="AO23" i="18"/>
  <c r="AO12" i="18"/>
  <c r="AO20" i="18"/>
  <c r="AO22" i="18"/>
  <c r="AO35" i="18"/>
  <c r="AO15" i="18"/>
  <c r="AO21" i="18"/>
  <c r="AO28" i="18"/>
  <c r="AO24" i="18"/>
  <c r="AO30" i="18"/>
  <c r="AO29" i="18"/>
  <c r="AO27" i="18"/>
  <c r="AO18" i="18"/>
  <c r="AQ49" i="17" l="1"/>
  <c r="AQ48" i="17"/>
  <c r="AQ32" i="17"/>
  <c r="AQ22" i="17"/>
  <c r="AQ21" i="17"/>
  <c r="AQ41" i="17"/>
  <c r="AQ23" i="17"/>
  <c r="AQ11" i="17"/>
  <c r="AQ31" i="17"/>
  <c r="AQ16" i="17"/>
  <c r="AQ33" i="17"/>
  <c r="AQ34" i="17"/>
  <c r="AR7" i="17"/>
  <c r="AQ37" i="17"/>
  <c r="AQ42" i="17"/>
  <c r="AQ12" i="17"/>
  <c r="AQ36" i="17"/>
  <c r="AQ38" i="17"/>
  <c r="AQ39" i="17"/>
  <c r="AQ14" i="17"/>
  <c r="AQ13" i="17"/>
  <c r="AQ40" i="17"/>
  <c r="AQ9" i="17"/>
  <c r="AQ15" i="17"/>
  <c r="AP19" i="18"/>
  <c r="AP17" i="18"/>
  <c r="AP21" i="18"/>
  <c r="AP29" i="18"/>
  <c r="AP26" i="18"/>
  <c r="AP18" i="18"/>
  <c r="AP23" i="18"/>
  <c r="AP25" i="18"/>
  <c r="AQ7" i="18"/>
  <c r="AQ30" i="18" s="1"/>
  <c r="AP30" i="18"/>
  <c r="AP22" i="18"/>
  <c r="AP32" i="18"/>
  <c r="AP12" i="18"/>
  <c r="AP13" i="18"/>
  <c r="AP31" i="18"/>
  <c r="AP9" i="18"/>
  <c r="AP14" i="18"/>
  <c r="AP27" i="18"/>
  <c r="AP33" i="18"/>
  <c r="AP11" i="18"/>
  <c r="AP15" i="18"/>
  <c r="AP24" i="18"/>
  <c r="AP34" i="18"/>
  <c r="AP16" i="18"/>
  <c r="AP20" i="18"/>
  <c r="AP28" i="18"/>
  <c r="AR49" i="17" l="1"/>
  <c r="AR48" i="17"/>
  <c r="AR22" i="17"/>
  <c r="AR21" i="17"/>
  <c r="AR33" i="17"/>
  <c r="AR23" i="17"/>
  <c r="AR13" i="17"/>
  <c r="AR11" i="17"/>
  <c r="AS7" i="17"/>
  <c r="AR12" i="17"/>
  <c r="AR37" i="17"/>
  <c r="AR38" i="17"/>
  <c r="AR39" i="17"/>
  <c r="AR6" i="17"/>
  <c r="AR40" i="17"/>
  <c r="AR32" i="17"/>
  <c r="AR14" i="17"/>
  <c r="AR34" i="17"/>
  <c r="AR41" i="17"/>
  <c r="AR9" i="17"/>
  <c r="AR16" i="17"/>
  <c r="AR42" i="17"/>
  <c r="AR31" i="17"/>
  <c r="AR36" i="17"/>
  <c r="AR15" i="17"/>
  <c r="AQ18" i="18"/>
  <c r="AQ23" i="18"/>
  <c r="AQ25" i="18"/>
  <c r="AQ27" i="18"/>
  <c r="AQ14" i="18"/>
  <c r="AQ28" i="18"/>
  <c r="AQ29" i="18"/>
  <c r="AQ17" i="18"/>
  <c r="AQ32" i="18"/>
  <c r="AQ13" i="18"/>
  <c r="AQ26" i="18"/>
  <c r="AQ33" i="18"/>
  <c r="AQ19" i="18"/>
  <c r="AQ15" i="18"/>
  <c r="AQ16" i="18"/>
  <c r="AQ31" i="18"/>
  <c r="AQ9" i="18"/>
  <c r="AR7" i="18"/>
  <c r="AR32" i="18" s="1"/>
  <c r="AQ22" i="18"/>
  <c r="AQ34" i="18"/>
  <c r="AQ11" i="18"/>
  <c r="AQ20" i="18"/>
  <c r="AQ24" i="18"/>
  <c r="AQ35" i="18"/>
  <c r="AQ12" i="18"/>
  <c r="AQ21" i="18"/>
  <c r="AS49" i="17" l="1"/>
  <c r="AS48" i="17"/>
  <c r="AS22" i="17"/>
  <c r="AS21" i="17"/>
  <c r="AS39" i="17"/>
  <c r="AS23" i="17"/>
  <c r="AS13" i="17"/>
  <c r="AS41" i="17"/>
  <c r="AS14" i="17"/>
  <c r="AS36" i="17"/>
  <c r="AS9" i="17"/>
  <c r="AS32" i="17"/>
  <c r="AS15" i="17"/>
  <c r="AS11" i="17"/>
  <c r="AS38" i="17"/>
  <c r="AS34" i="17"/>
  <c r="AS40" i="17"/>
  <c r="AT7" i="17"/>
  <c r="AS12" i="17"/>
  <c r="AS33" i="17"/>
  <c r="AS37" i="17"/>
  <c r="AS42" i="17"/>
  <c r="AS31" i="17"/>
  <c r="AS16" i="17"/>
  <c r="AR23" i="18"/>
  <c r="AR33" i="18"/>
  <c r="AR13" i="18"/>
  <c r="AR14" i="18"/>
  <c r="AR21" i="18"/>
  <c r="AR29" i="18"/>
  <c r="AR25" i="18"/>
  <c r="AR17" i="18"/>
  <c r="AR18" i="18"/>
  <c r="AR26" i="18"/>
  <c r="AR34" i="18"/>
  <c r="AR16" i="18"/>
  <c r="AR24" i="18"/>
  <c r="AR22" i="18"/>
  <c r="AR35" i="18"/>
  <c r="AS7" i="18"/>
  <c r="AS34" i="18" s="1"/>
  <c r="AR19" i="18"/>
  <c r="AR27" i="18"/>
  <c r="AR12" i="18"/>
  <c r="AR15" i="18"/>
  <c r="AR30" i="18"/>
  <c r="AR9" i="18"/>
  <c r="AR20" i="18"/>
  <c r="AR31" i="18"/>
  <c r="AR6" i="18"/>
  <c r="AR11" i="18"/>
  <c r="AR28" i="18"/>
  <c r="AT49" i="17" l="1"/>
  <c r="AT48" i="17"/>
  <c r="AT22" i="17"/>
  <c r="AT21" i="17"/>
  <c r="AT41" i="17"/>
  <c r="AT23" i="17"/>
  <c r="AT12" i="17"/>
  <c r="AT42" i="17"/>
  <c r="AT31" i="17"/>
  <c r="AT34" i="17"/>
  <c r="AT16" i="17"/>
  <c r="AT13" i="17"/>
  <c r="AT36" i="17"/>
  <c r="AT11" i="17"/>
  <c r="AT15" i="17"/>
  <c r="AT9" i="17"/>
  <c r="AT32" i="17"/>
  <c r="AT37" i="17"/>
  <c r="AU7" i="17"/>
  <c r="AT38" i="17"/>
  <c r="AT39" i="17"/>
  <c r="AT40" i="17"/>
  <c r="AT14" i="17"/>
  <c r="AT33" i="17"/>
  <c r="AS20" i="18"/>
  <c r="AS24" i="18"/>
  <c r="AS25" i="18"/>
  <c r="AS14" i="18"/>
  <c r="AS26" i="18"/>
  <c r="AS13" i="18"/>
  <c r="AS17" i="18"/>
  <c r="AS19" i="18"/>
  <c r="AS31" i="18"/>
  <c r="AS28" i="18"/>
  <c r="AS12" i="18"/>
  <c r="AS29" i="18"/>
  <c r="AS35" i="18"/>
  <c r="AS9" i="18"/>
  <c r="AS23" i="18"/>
  <c r="AS30" i="18"/>
  <c r="AT7" i="18"/>
  <c r="AT33" i="18" s="1"/>
  <c r="AS21" i="18"/>
  <c r="AS33" i="18"/>
  <c r="AS22" i="18"/>
  <c r="AS11" i="18"/>
  <c r="AS27" i="18"/>
  <c r="AS32" i="18"/>
  <c r="AS16" i="18"/>
  <c r="AS15" i="18"/>
  <c r="AS18" i="18"/>
  <c r="AU49" i="17" l="1"/>
  <c r="AU48" i="17"/>
  <c r="AU22" i="17"/>
  <c r="AU21" i="17"/>
  <c r="AU37" i="17"/>
  <c r="AU23" i="17"/>
  <c r="AU39" i="17"/>
  <c r="AV7" i="17"/>
  <c r="AU31" i="17"/>
  <c r="AU38" i="17"/>
  <c r="AU40" i="17"/>
  <c r="AU14" i="17"/>
  <c r="AU9" i="17"/>
  <c r="AU32" i="17"/>
  <c r="AU41" i="17"/>
  <c r="AU11" i="17"/>
  <c r="AU34" i="17"/>
  <c r="AU13" i="17"/>
  <c r="AU36" i="17"/>
  <c r="AU42" i="17"/>
  <c r="AU15" i="17"/>
  <c r="AU16" i="17"/>
  <c r="AU33" i="17"/>
  <c r="AU12" i="17"/>
  <c r="AT11" i="18"/>
  <c r="AT23" i="18"/>
  <c r="AT24" i="18"/>
  <c r="AT25" i="18"/>
  <c r="AT14" i="18"/>
  <c r="AT17" i="18"/>
  <c r="AT34" i="18"/>
  <c r="AU7" i="18"/>
  <c r="AU29" i="18" s="1"/>
  <c r="AT21" i="18"/>
  <c r="AT28" i="18"/>
  <c r="AT35" i="18"/>
  <c r="AT12" i="18"/>
  <c r="AT22" i="18"/>
  <c r="AT29" i="18"/>
  <c r="AT16" i="18"/>
  <c r="AT18" i="18"/>
  <c r="AT31" i="18"/>
  <c r="AT15" i="18"/>
  <c r="AT32" i="18"/>
  <c r="AT19" i="18"/>
  <c r="AT13" i="18"/>
  <c r="AT30" i="18"/>
  <c r="AT26" i="18"/>
  <c r="AT9" i="18"/>
  <c r="AT20" i="18"/>
  <c r="AT27" i="18"/>
  <c r="AV49" i="17" l="1"/>
  <c r="AV48" i="17"/>
  <c r="AV21" i="17"/>
  <c r="AV39" i="17"/>
  <c r="AV22" i="17"/>
  <c r="AV11" i="17"/>
  <c r="AV42" i="17"/>
  <c r="AV14" i="17"/>
  <c r="AV41" i="17"/>
  <c r="AV23" i="17"/>
  <c r="AW7" i="17"/>
  <c r="AV16" i="17"/>
  <c r="AV37" i="17"/>
  <c r="AV33" i="17"/>
  <c r="AV31" i="17"/>
  <c r="AV38" i="17"/>
  <c r="AV9" i="17"/>
  <c r="AV15" i="17"/>
  <c r="AV36" i="17"/>
  <c r="AV40" i="17"/>
  <c r="AV13" i="17"/>
  <c r="AV12" i="17"/>
  <c r="AV32" i="17"/>
  <c r="AV34" i="17"/>
  <c r="AU15" i="18"/>
  <c r="AU30" i="18"/>
  <c r="AU13" i="18"/>
  <c r="AU12" i="18"/>
  <c r="AU31" i="18"/>
  <c r="AU19" i="18"/>
  <c r="AU21" i="18"/>
  <c r="AU26" i="18"/>
  <c r="AU14" i="18"/>
  <c r="AU22" i="18"/>
  <c r="AU32" i="18"/>
  <c r="AU9" i="18"/>
  <c r="AU27" i="18"/>
  <c r="AU34" i="18"/>
  <c r="AU11" i="18"/>
  <c r="AU20" i="18"/>
  <c r="AU24" i="18"/>
  <c r="AU35" i="18"/>
  <c r="AU25" i="18"/>
  <c r="AU18" i="18"/>
  <c r="AU16" i="18"/>
  <c r="AU28" i="18"/>
  <c r="AU23" i="18"/>
  <c r="AU33" i="18"/>
  <c r="AV7" i="18"/>
  <c r="AV23" i="18" s="1"/>
  <c r="AU17" i="18"/>
  <c r="AW49" i="17" l="1"/>
  <c r="AW48" i="17"/>
  <c r="AW33" i="17"/>
  <c r="AW21" i="17"/>
  <c r="AW11" i="17"/>
  <c r="AW22" i="17"/>
  <c r="AW38" i="17"/>
  <c r="AW31" i="17"/>
  <c r="AW16" i="17"/>
  <c r="AW37" i="17"/>
  <c r="AW39" i="17"/>
  <c r="AW9" i="17"/>
  <c r="AW32" i="17"/>
  <c r="AX7" i="17"/>
  <c r="AW40" i="17"/>
  <c r="AW12" i="17"/>
  <c r="AW41" i="17"/>
  <c r="AW23" i="17"/>
  <c r="AW13" i="17"/>
  <c r="AW42" i="17"/>
  <c r="AW34" i="17"/>
  <c r="AW14" i="17"/>
  <c r="AW36" i="17"/>
  <c r="AW15" i="17"/>
  <c r="AV28" i="18"/>
  <c r="AV29" i="18"/>
  <c r="AV27" i="18"/>
  <c r="AW7" i="18"/>
  <c r="AW26" i="18" s="1"/>
  <c r="AV30" i="18"/>
  <c r="AV9" i="18"/>
  <c r="AV20" i="18"/>
  <c r="AV31" i="18"/>
  <c r="AV12" i="18"/>
  <c r="AV14" i="18"/>
  <c r="AV25" i="18"/>
  <c r="AV33" i="18"/>
  <c r="AV21" i="18"/>
  <c r="AV26" i="18"/>
  <c r="AV34" i="18"/>
  <c r="AV16" i="18"/>
  <c r="AV13" i="18"/>
  <c r="AV18" i="18"/>
  <c r="AV22" i="18"/>
  <c r="AV35" i="18"/>
  <c r="AV15" i="18"/>
  <c r="AV11" i="18"/>
  <c r="AV24" i="18"/>
  <c r="AV32" i="18"/>
  <c r="AV17" i="18"/>
  <c r="AV19" i="18"/>
  <c r="AX39" i="17" l="1"/>
  <c r="AX49" i="17"/>
  <c r="AX48" i="17"/>
  <c r="AX31" i="17"/>
  <c r="AX21" i="17"/>
  <c r="AX15" i="17"/>
  <c r="AX23" i="17"/>
  <c r="AX22" i="17"/>
  <c r="AX40" i="17"/>
  <c r="AX14" i="17"/>
  <c r="AX32" i="17"/>
  <c r="AX33" i="17"/>
  <c r="AX41" i="17"/>
  <c r="AX9" i="17"/>
  <c r="AX34" i="17"/>
  <c r="AX36" i="17"/>
  <c r="AX11" i="17"/>
  <c r="AX16" i="17"/>
  <c r="AX42" i="17"/>
  <c r="AX12" i="17"/>
  <c r="AY7" i="17"/>
  <c r="AX37" i="17"/>
  <c r="AX13" i="17"/>
  <c r="AX38" i="17"/>
  <c r="AW18" i="18"/>
  <c r="AW35" i="18"/>
  <c r="AW28" i="18"/>
  <c r="AW13" i="18"/>
  <c r="AW29" i="18"/>
  <c r="AW9" i="18"/>
  <c r="AW30" i="18"/>
  <c r="AX7" i="18"/>
  <c r="AX31" i="18" s="1"/>
  <c r="AW20" i="18"/>
  <c r="AW32" i="18"/>
  <c r="AW16" i="18"/>
  <c r="AW21" i="18"/>
  <c r="AW31" i="18"/>
  <c r="AW34" i="18"/>
  <c r="AW33" i="18"/>
  <c r="AW19" i="18"/>
  <c r="AW24" i="18"/>
  <c r="AW14" i="18"/>
  <c r="AW15" i="18"/>
  <c r="AW22" i="18"/>
  <c r="AW11" i="18"/>
  <c r="AW27" i="18"/>
  <c r="AW25" i="18"/>
  <c r="AW12" i="18"/>
  <c r="AW17" i="18"/>
  <c r="AW23" i="18"/>
  <c r="AY48" i="17" l="1"/>
  <c r="AY49" i="17"/>
  <c r="AY21" i="17"/>
  <c r="AY41" i="17"/>
  <c r="AY22" i="17"/>
  <c r="AY32" i="17"/>
  <c r="AY9" i="17"/>
  <c r="AY33" i="17"/>
  <c r="AY16" i="17"/>
  <c r="AY6" i="17"/>
  <c r="AY11" i="17"/>
  <c r="AY34" i="17"/>
  <c r="AZ7" i="17"/>
  <c r="AY37" i="17"/>
  <c r="AY31" i="17"/>
  <c r="AY42" i="17"/>
  <c r="AY12" i="17"/>
  <c r="AY38" i="17"/>
  <c r="AY23" i="17"/>
  <c r="AY39" i="17"/>
  <c r="AY13" i="17"/>
  <c r="AY40" i="17"/>
  <c r="AY36" i="17"/>
  <c r="AY14" i="17"/>
  <c r="AY15" i="17"/>
  <c r="AX19" i="18"/>
  <c r="AX21" i="18"/>
  <c r="AX32" i="18"/>
  <c r="AX20" i="18"/>
  <c r="AX17" i="18"/>
  <c r="AX18" i="18"/>
  <c r="AX14" i="18"/>
  <c r="AX29" i="18"/>
  <c r="AX16" i="18"/>
  <c r="AY7" i="18"/>
  <c r="AY34" i="18" s="1"/>
  <c r="AX25" i="18"/>
  <c r="AX12" i="18"/>
  <c r="AX30" i="18"/>
  <c r="AX9" i="18"/>
  <c r="AX22" i="18"/>
  <c r="AX27" i="18"/>
  <c r="AX33" i="18"/>
  <c r="AX11" i="18"/>
  <c r="AX26" i="18"/>
  <c r="AX24" i="18"/>
  <c r="AX34" i="18"/>
  <c r="AX15" i="18"/>
  <c r="AX28" i="18"/>
  <c r="AX35" i="18"/>
  <c r="AX23" i="18"/>
  <c r="AX13" i="18"/>
  <c r="AZ42" i="17" l="1"/>
  <c r="AZ48" i="17"/>
  <c r="AZ49" i="17"/>
  <c r="AZ39" i="17"/>
  <c r="AZ21" i="17"/>
  <c r="AZ13" i="17"/>
  <c r="AZ34" i="17"/>
  <c r="AZ31" i="17"/>
  <c r="AZ16" i="17"/>
  <c r="AZ36" i="17"/>
  <c r="AZ14" i="17"/>
  <c r="AZ11" i="17"/>
  <c r="AZ33" i="17"/>
  <c r="BA7" i="17"/>
  <c r="AZ37" i="17"/>
  <c r="AZ41" i="17"/>
  <c r="AZ22" i="17"/>
  <c r="AZ15" i="17"/>
  <c r="AZ38" i="17"/>
  <c r="AZ9" i="17"/>
  <c r="AZ32" i="17"/>
  <c r="AZ40" i="17"/>
  <c r="AZ23" i="17"/>
  <c r="AZ12" i="17"/>
  <c r="AY14" i="18"/>
  <c r="AY27" i="18"/>
  <c r="AY15" i="18"/>
  <c r="AY20" i="18"/>
  <c r="AY13" i="18"/>
  <c r="AY25" i="18"/>
  <c r="AY28" i="18"/>
  <c r="AY24" i="18"/>
  <c r="AY6" i="18"/>
  <c r="AY16" i="18"/>
  <c r="AY29" i="18"/>
  <c r="AY17" i="18"/>
  <c r="AY9" i="18"/>
  <c r="AY30" i="18"/>
  <c r="AY11" i="18"/>
  <c r="AY21" i="18"/>
  <c r="AY31" i="18"/>
  <c r="AZ7" i="18"/>
  <c r="AZ23" i="18" s="1"/>
  <c r="AY26" i="18"/>
  <c r="AY32" i="18"/>
  <c r="AY12" i="18"/>
  <c r="AY22" i="18"/>
  <c r="AY35" i="18"/>
  <c r="AY18" i="18"/>
  <c r="AY19" i="18"/>
  <c r="AY23" i="18"/>
  <c r="AY33" i="18"/>
  <c r="BA49" i="17" l="1"/>
  <c r="BA48" i="17"/>
  <c r="BA23" i="17"/>
  <c r="BA22" i="17"/>
  <c r="BA21" i="17"/>
  <c r="BA31" i="17"/>
  <c r="BA40" i="17"/>
  <c r="BB7" i="17"/>
  <c r="BA13" i="17"/>
  <c r="BA33" i="17"/>
  <c r="BA36" i="17"/>
  <c r="BA42" i="17"/>
  <c r="BA37" i="17"/>
  <c r="BA14" i="17"/>
  <c r="BA16" i="17"/>
  <c r="BA34" i="17"/>
  <c r="BA39" i="17"/>
  <c r="BA15" i="17"/>
  <c r="BA32" i="17"/>
  <c r="BA9" i="17"/>
  <c r="BA11" i="17"/>
  <c r="BA12" i="17"/>
  <c r="BA38" i="17"/>
  <c r="BA41" i="17"/>
  <c r="AZ16" i="18"/>
  <c r="AZ15" i="18"/>
  <c r="AZ27" i="18"/>
  <c r="AZ9" i="18"/>
  <c r="AZ30" i="18"/>
  <c r="AZ11" i="18"/>
  <c r="AZ29" i="18"/>
  <c r="AZ31" i="18"/>
  <c r="AZ20" i="18"/>
  <c r="AZ17" i="18"/>
  <c r="AZ25" i="18"/>
  <c r="AZ32" i="18"/>
  <c r="AZ13" i="18"/>
  <c r="AZ18" i="18"/>
  <c r="AZ21" i="18"/>
  <c r="AZ33" i="18"/>
  <c r="AZ14" i="18"/>
  <c r="AZ24" i="18"/>
  <c r="AZ26" i="18"/>
  <c r="AZ34" i="18"/>
  <c r="BA7" i="18"/>
  <c r="BA33" i="18" s="1"/>
  <c r="AZ28" i="18"/>
  <c r="AZ22" i="18"/>
  <c r="AZ35" i="18"/>
  <c r="AZ12" i="18"/>
  <c r="AZ19" i="18"/>
  <c r="BB49" i="17" l="1"/>
  <c r="BB48" i="17"/>
  <c r="BB22" i="17"/>
  <c r="BB21" i="17"/>
  <c r="BB13" i="17"/>
  <c r="BB14" i="17"/>
  <c r="BB39" i="17"/>
  <c r="BB40" i="17"/>
  <c r="BB41" i="17"/>
  <c r="BB9" i="17"/>
  <c r="BB33" i="17"/>
  <c r="BB16" i="17"/>
  <c r="BB38" i="17"/>
  <c r="BB31" i="17"/>
  <c r="BB32" i="17"/>
  <c r="BB15" i="17"/>
  <c r="BB11" i="17"/>
  <c r="BB34" i="17"/>
  <c r="BB42" i="17"/>
  <c r="BC7" i="17"/>
  <c r="BB36" i="17"/>
  <c r="BB12" i="17"/>
  <c r="BB37" i="17"/>
  <c r="BB23" i="17"/>
  <c r="BA20" i="18"/>
  <c r="BA21" i="18"/>
  <c r="BB7" i="18"/>
  <c r="BB33" i="18" s="1"/>
  <c r="BA19" i="18"/>
  <c r="BA27" i="18"/>
  <c r="BA24" i="18"/>
  <c r="BA35" i="18"/>
  <c r="BA26" i="18"/>
  <c r="BA30" i="18"/>
  <c r="BA16" i="18"/>
  <c r="BA9" i="18"/>
  <c r="BA14" i="18"/>
  <c r="BA25" i="18"/>
  <c r="BA12" i="18"/>
  <c r="BA28" i="18"/>
  <c r="BA11" i="18"/>
  <c r="BA22" i="18"/>
  <c r="BA29" i="18"/>
  <c r="BA34" i="18"/>
  <c r="BA17" i="18"/>
  <c r="BA32" i="18"/>
  <c r="BA13" i="18"/>
  <c r="BA23" i="18"/>
  <c r="BA31" i="18"/>
  <c r="BA15" i="18"/>
  <c r="BA18" i="18"/>
  <c r="BC49" i="17" l="1"/>
  <c r="BC48" i="17"/>
  <c r="BC34" i="17"/>
  <c r="BC22" i="17"/>
  <c r="BC21" i="17"/>
  <c r="BC11" i="17"/>
  <c r="BC36" i="17"/>
  <c r="BC38" i="17"/>
  <c r="BC16" i="17"/>
  <c r="BC37" i="17"/>
  <c r="BC23" i="17"/>
  <c r="BC32" i="17"/>
  <c r="BD7" i="17"/>
  <c r="BC39" i="17"/>
  <c r="BC12" i="17"/>
  <c r="BC40" i="17"/>
  <c r="BC14" i="17"/>
  <c r="BC41" i="17"/>
  <c r="BC15" i="17"/>
  <c r="BC31" i="17"/>
  <c r="BC13" i="17"/>
  <c r="BC42" i="17"/>
  <c r="BC9" i="17"/>
  <c r="BC33" i="17"/>
  <c r="BB35" i="18"/>
  <c r="BB11" i="18"/>
  <c r="BB14" i="18"/>
  <c r="BB21" i="18"/>
  <c r="BB17" i="18"/>
  <c r="BB18" i="18"/>
  <c r="BB29" i="18"/>
  <c r="BB31" i="18"/>
  <c r="BB26" i="18"/>
  <c r="BB30" i="18"/>
  <c r="BB19" i="18"/>
  <c r="BB23" i="18"/>
  <c r="BB32" i="18"/>
  <c r="BC7" i="18"/>
  <c r="BC29" i="18" s="1"/>
  <c r="BB13" i="18"/>
  <c r="BB34" i="18"/>
  <c r="BB16" i="18"/>
  <c r="BB24" i="18"/>
  <c r="BB15" i="18"/>
  <c r="BB28" i="18"/>
  <c r="BB12" i="18"/>
  <c r="BB22" i="18"/>
  <c r="BB25" i="18"/>
  <c r="BB9" i="18"/>
  <c r="BB20" i="18"/>
  <c r="BB27" i="18"/>
  <c r="BD49" i="17" l="1"/>
  <c r="BD48" i="17"/>
  <c r="BD22" i="17"/>
  <c r="BD21" i="17"/>
  <c r="BD39" i="17"/>
  <c r="BD13" i="17"/>
  <c r="BD12" i="17"/>
  <c r="BD41" i="17"/>
  <c r="BD40" i="17"/>
  <c r="BD14" i="17"/>
  <c r="BD42" i="17"/>
  <c r="BD31" i="17"/>
  <c r="BD36" i="17"/>
  <c r="BE7" i="17"/>
  <c r="BE32" i="17" s="1"/>
  <c r="BD9" i="17"/>
  <c r="BD32" i="17"/>
  <c r="BD33" i="17"/>
  <c r="BD16" i="17"/>
  <c r="BD11" i="17"/>
  <c r="BD34" i="17"/>
  <c r="BD37" i="17"/>
  <c r="BD15" i="17"/>
  <c r="BD38" i="17"/>
  <c r="BD23" i="17"/>
  <c r="BC24" i="18"/>
  <c r="BC25" i="18"/>
  <c r="BC22" i="18"/>
  <c r="BC32" i="18"/>
  <c r="BC35" i="18"/>
  <c r="BC18" i="18"/>
  <c r="BC30" i="18"/>
  <c r="BC13" i="18"/>
  <c r="BC14" i="18"/>
  <c r="BC21" i="18"/>
  <c r="BC15" i="18"/>
  <c r="BC26" i="18"/>
  <c r="BC31" i="18"/>
  <c r="BC9" i="18"/>
  <c r="BC19" i="18"/>
  <c r="BC23" i="18"/>
  <c r="BC33" i="18"/>
  <c r="BC11" i="18"/>
  <c r="BC20" i="18"/>
  <c r="BC27" i="18"/>
  <c r="BC34" i="18"/>
  <c r="BD7" i="18"/>
  <c r="BD35" i="18" s="1"/>
  <c r="BC16" i="18"/>
  <c r="BC28" i="18"/>
  <c r="BC12" i="18"/>
  <c r="BC17" i="18"/>
  <c r="BE49" i="17" l="1"/>
  <c r="BE48" i="17"/>
  <c r="BE22" i="17"/>
  <c r="BE21" i="17"/>
  <c r="BE33" i="17"/>
  <c r="BE11" i="17"/>
  <c r="BF7" i="17"/>
  <c r="BE13" i="17"/>
  <c r="BE40" i="17"/>
  <c r="BE41" i="17"/>
  <c r="BE37" i="17"/>
  <c r="BE12" i="17"/>
  <c r="BE15" i="17"/>
  <c r="BE42" i="17"/>
  <c r="BE14" i="17"/>
  <c r="BE16" i="17"/>
  <c r="BE39" i="17"/>
  <c r="BE23" i="17"/>
  <c r="BE34" i="17"/>
  <c r="BE36" i="17"/>
  <c r="BE9" i="17"/>
  <c r="BE31" i="17"/>
  <c r="BE38" i="17"/>
  <c r="BD25" i="18"/>
  <c r="BD20" i="18"/>
  <c r="BD13" i="18"/>
  <c r="BD15" i="18"/>
  <c r="BE7" i="18"/>
  <c r="BE21" i="18" s="1"/>
  <c r="BD27" i="18"/>
  <c r="BD23" i="18"/>
  <c r="BD29" i="18"/>
  <c r="BD12" i="18"/>
  <c r="BD11" i="18"/>
  <c r="BD30" i="18"/>
  <c r="BD14" i="18"/>
  <c r="BD32" i="18"/>
  <c r="BD28" i="18"/>
  <c r="BD9" i="18"/>
  <c r="BD24" i="18"/>
  <c r="BD31" i="18"/>
  <c r="BD21" i="18"/>
  <c r="BD33" i="18"/>
  <c r="BD16" i="18"/>
  <c r="BD18" i="18"/>
  <c r="BD26" i="18"/>
  <c r="BD34" i="18"/>
  <c r="BD17" i="18"/>
  <c r="BD19" i="18"/>
  <c r="BD22" i="18"/>
  <c r="BF49" i="17" l="1"/>
  <c r="BF48" i="17"/>
  <c r="BF40" i="17"/>
  <c r="BF6" i="17"/>
  <c r="BF31" i="17"/>
  <c r="BF15" i="17"/>
  <c r="BF14" i="17"/>
  <c r="BF38" i="17"/>
  <c r="BF22" i="17"/>
  <c r="BF21" i="17"/>
  <c r="BF13" i="17"/>
  <c r="BF9" i="17"/>
  <c r="BF32" i="17"/>
  <c r="BF11" i="17"/>
  <c r="BF23" i="17"/>
  <c r="BF33" i="17"/>
  <c r="BF37" i="17"/>
  <c r="BF16" i="17"/>
  <c r="BF39" i="17"/>
  <c r="BF41" i="17"/>
  <c r="BF34" i="17"/>
  <c r="BF42" i="17"/>
  <c r="BG7" i="17"/>
  <c r="BF12" i="17"/>
  <c r="BF36" i="17"/>
  <c r="BE11" i="18"/>
  <c r="BE32" i="18"/>
  <c r="BE29" i="18"/>
  <c r="BE33" i="18"/>
  <c r="BE20" i="18"/>
  <c r="BE25" i="18"/>
  <c r="BE17" i="18"/>
  <c r="BE31" i="18"/>
  <c r="BE12" i="18"/>
  <c r="BE35" i="18"/>
  <c r="BE13" i="18"/>
  <c r="BE30" i="18"/>
  <c r="BE26" i="18"/>
  <c r="BE18" i="18"/>
  <c r="BE9" i="18"/>
  <c r="BE14" i="18"/>
  <c r="BE24" i="18"/>
  <c r="BE19" i="18"/>
  <c r="BE23" i="18"/>
  <c r="BE27" i="18"/>
  <c r="BE15" i="18"/>
  <c r="BE16" i="18"/>
  <c r="BE28" i="18"/>
  <c r="BF7" i="18"/>
  <c r="BF35" i="18" s="1"/>
  <c r="BE34" i="18"/>
  <c r="BE22" i="18"/>
  <c r="BG42" i="17" l="1"/>
  <c r="BG48" i="17"/>
  <c r="BG49" i="17"/>
  <c r="BG16" i="17"/>
  <c r="BG22" i="17"/>
  <c r="BG21" i="17"/>
  <c r="BG40" i="17"/>
  <c r="BG14" i="17"/>
  <c r="BG41" i="17"/>
  <c r="BG11" i="17"/>
  <c r="BG9" i="17"/>
  <c r="BG12" i="17"/>
  <c r="BG13" i="17"/>
  <c r="BG32" i="17"/>
  <c r="BG15" i="17"/>
  <c r="BG33" i="17"/>
  <c r="BG39" i="17"/>
  <c r="BG31" i="17"/>
  <c r="BG34" i="17"/>
  <c r="BG37" i="17"/>
  <c r="BG23" i="17"/>
  <c r="BH7" i="17"/>
  <c r="BG36" i="17"/>
  <c r="BG38" i="17"/>
  <c r="BF25" i="18"/>
  <c r="BF19" i="18"/>
  <c r="BF12" i="18"/>
  <c r="BF17" i="18"/>
  <c r="BF30" i="18"/>
  <c r="BG7" i="18"/>
  <c r="BG29" i="18" s="1"/>
  <c r="BF26" i="18"/>
  <c r="BF13" i="18"/>
  <c r="BF29" i="18"/>
  <c r="BF32" i="18"/>
  <c r="BF31" i="18"/>
  <c r="BF14" i="18"/>
  <c r="BF9" i="18"/>
  <c r="BF23" i="18"/>
  <c r="BF27" i="18"/>
  <c r="BF33" i="18"/>
  <c r="BF22" i="18"/>
  <c r="BF18" i="18"/>
  <c r="BF6" i="18"/>
  <c r="BF21" i="18"/>
  <c r="BF11" i="18"/>
  <c r="BF15" i="18"/>
  <c r="BF24" i="18"/>
  <c r="BF34" i="18"/>
  <c r="BF16" i="18"/>
  <c r="BF20" i="18"/>
  <c r="BF28" i="18"/>
  <c r="BH48" i="17" l="1"/>
  <c r="BH49" i="17"/>
  <c r="BH22" i="17"/>
  <c r="BH21" i="17"/>
  <c r="BH33" i="17"/>
  <c r="BH41" i="17"/>
  <c r="BH13" i="17"/>
  <c r="BH39" i="17"/>
  <c r="BH11" i="17"/>
  <c r="BI7" i="17"/>
  <c r="BH34" i="17"/>
  <c r="BH32" i="17"/>
  <c r="BH16" i="17"/>
  <c r="BH40" i="17"/>
  <c r="BH12" i="17"/>
  <c r="BH42" i="17"/>
  <c r="BH31" i="17"/>
  <c r="BH15" i="17"/>
  <c r="BH37" i="17"/>
  <c r="BH14" i="17"/>
  <c r="BH36" i="17"/>
  <c r="BH9" i="17"/>
  <c r="BH38" i="17"/>
  <c r="BH23" i="17"/>
  <c r="BG14" i="18"/>
  <c r="BG22" i="18"/>
  <c r="BG30" i="18"/>
  <c r="BG31" i="18"/>
  <c r="BG32" i="18"/>
  <c r="BG15" i="18"/>
  <c r="BG21" i="18"/>
  <c r="BG13" i="18"/>
  <c r="BG34" i="18"/>
  <c r="BG20" i="18"/>
  <c r="BG17" i="18"/>
  <c r="BG9" i="18"/>
  <c r="BG26" i="18"/>
  <c r="BG33" i="18"/>
  <c r="BH7" i="18"/>
  <c r="BH34" i="18" s="1"/>
  <c r="BG23" i="18"/>
  <c r="BG12" i="18"/>
  <c r="BG27" i="18"/>
  <c r="BG18" i="18"/>
  <c r="BG28" i="18"/>
  <c r="BG25" i="18"/>
  <c r="BG19" i="18"/>
  <c r="BG24" i="18"/>
  <c r="BG35" i="18"/>
  <c r="BG11" i="18"/>
  <c r="BG16" i="18"/>
  <c r="BI49" i="17" l="1"/>
  <c r="BI48" i="17"/>
  <c r="BI38" i="17"/>
  <c r="BI34" i="17"/>
  <c r="BI22" i="17"/>
  <c r="BI21" i="17"/>
  <c r="BI40" i="17"/>
  <c r="BJ7" i="17"/>
  <c r="BI11" i="17"/>
  <c r="BI9" i="17"/>
  <c r="BI33" i="17"/>
  <c r="BI41" i="17"/>
  <c r="BI37" i="17"/>
  <c r="BI12" i="17"/>
  <c r="BI39" i="17"/>
  <c r="BI13" i="17"/>
  <c r="BI31" i="17"/>
  <c r="BI36" i="17"/>
  <c r="BI16" i="17"/>
  <c r="BI42" i="17"/>
  <c r="BI14" i="17"/>
  <c r="BI15" i="17"/>
  <c r="BI32" i="17"/>
  <c r="BI23" i="17"/>
  <c r="BH9" i="18"/>
  <c r="BH23" i="18"/>
  <c r="BH11" i="18"/>
  <c r="BH27" i="18"/>
  <c r="BH29" i="18"/>
  <c r="BH30" i="18"/>
  <c r="BH19" i="18"/>
  <c r="BH31" i="18"/>
  <c r="BH15" i="18"/>
  <c r="BH35" i="18"/>
  <c r="BH17" i="18"/>
  <c r="BH20" i="18"/>
  <c r="BH16" i="18"/>
  <c r="BH28" i="18"/>
  <c r="BI7" i="18"/>
  <c r="BI32" i="18" s="1"/>
  <c r="BH22" i="18"/>
  <c r="BH13" i="18"/>
  <c r="BH25" i="18"/>
  <c r="BH32" i="18"/>
  <c r="BH12" i="18"/>
  <c r="BH18" i="18"/>
  <c r="BH21" i="18"/>
  <c r="BH33" i="18"/>
  <c r="BH14" i="18"/>
  <c r="BH24" i="18"/>
  <c r="BH26" i="18"/>
  <c r="BJ42" i="17" l="1"/>
  <c r="BJ49" i="17"/>
  <c r="BJ48" i="17"/>
  <c r="BJ11" i="17"/>
  <c r="BJ41" i="17"/>
  <c r="BJ23" i="17"/>
  <c r="BJ37" i="17"/>
  <c r="BJ9" i="17"/>
  <c r="BJ32" i="17"/>
  <c r="BJ33" i="17"/>
  <c r="BJ34" i="17"/>
  <c r="BJ15" i="17"/>
  <c r="BK7" i="17"/>
  <c r="BJ36" i="17"/>
  <c r="BJ14" i="17"/>
  <c r="BJ22" i="17"/>
  <c r="BJ21" i="17"/>
  <c r="BJ12" i="17"/>
  <c r="BJ39" i="17"/>
  <c r="BJ13" i="17"/>
  <c r="BJ31" i="17"/>
  <c r="BJ40" i="17"/>
  <c r="BJ16" i="17"/>
  <c r="BJ38" i="17"/>
  <c r="BI16" i="18"/>
  <c r="BI18" i="18"/>
  <c r="BI24" i="18"/>
  <c r="BI14" i="18"/>
  <c r="BI34" i="18"/>
  <c r="BI15" i="18"/>
  <c r="BI25" i="18"/>
  <c r="BI21" i="18"/>
  <c r="BI9" i="18"/>
  <c r="BI13" i="18"/>
  <c r="BI19" i="18"/>
  <c r="BI26" i="18"/>
  <c r="BJ7" i="18"/>
  <c r="BJ35" i="18" s="1"/>
  <c r="BI17" i="18"/>
  <c r="BI28" i="18"/>
  <c r="BI31" i="18"/>
  <c r="BI12" i="18"/>
  <c r="BI22" i="18"/>
  <c r="BI29" i="18"/>
  <c r="BI33" i="18"/>
  <c r="BI11" i="18"/>
  <c r="BI23" i="18"/>
  <c r="BI30" i="18"/>
  <c r="BI35" i="18"/>
  <c r="BI20" i="18"/>
  <c r="BI27" i="18"/>
  <c r="BK49" i="17" l="1"/>
  <c r="BK48" i="17"/>
  <c r="BK22" i="17"/>
  <c r="BK39" i="17"/>
  <c r="BL7" i="17"/>
  <c r="BL33" i="17" s="1"/>
  <c r="BK37" i="17"/>
  <c r="BK23" i="17"/>
  <c r="BK12" i="17"/>
  <c r="BK32" i="17"/>
  <c r="BK38" i="17"/>
  <c r="BK13" i="17"/>
  <c r="BK14" i="17"/>
  <c r="BK42" i="17"/>
  <c r="BK34" i="17"/>
  <c r="BK21" i="17"/>
  <c r="BK31" i="17"/>
  <c r="BK40" i="17"/>
  <c r="BK41" i="17"/>
  <c r="BK9" i="17"/>
  <c r="BK33" i="17"/>
  <c r="BK11" i="17"/>
  <c r="BK15" i="17"/>
  <c r="BK16" i="17"/>
  <c r="BK36" i="17"/>
  <c r="BJ12" i="18"/>
  <c r="BJ14" i="18"/>
  <c r="BJ27" i="18"/>
  <c r="BJ17" i="18"/>
  <c r="BJ24" i="18"/>
  <c r="BJ29" i="18"/>
  <c r="BJ9" i="18"/>
  <c r="BJ18" i="18"/>
  <c r="BJ16" i="18"/>
  <c r="BJ25" i="18"/>
  <c r="BJ20" i="18"/>
  <c r="BJ30" i="18"/>
  <c r="BJ21" i="18"/>
  <c r="BJ11" i="18"/>
  <c r="BJ22" i="18"/>
  <c r="BJ32" i="18"/>
  <c r="BK7" i="18"/>
  <c r="BK34" i="18" s="1"/>
  <c r="BJ23" i="18"/>
  <c r="BJ34" i="18"/>
  <c r="BJ19" i="18"/>
  <c r="BJ13" i="18"/>
  <c r="BJ31" i="18"/>
  <c r="BJ15" i="18"/>
  <c r="BJ26" i="18"/>
  <c r="BJ33" i="18"/>
  <c r="BJ28" i="18"/>
  <c r="BL15" i="17" l="1"/>
  <c r="BL49" i="17"/>
  <c r="BL48" i="17"/>
  <c r="BL22" i="17"/>
  <c r="BL42" i="17"/>
  <c r="BL31" i="17"/>
  <c r="BL16" i="17"/>
  <c r="BL36" i="17"/>
  <c r="BL13" i="17"/>
  <c r="BL14" i="17"/>
  <c r="BL38" i="17"/>
  <c r="BL11" i="17"/>
  <c r="BL39" i="17"/>
  <c r="BL41" i="17"/>
  <c r="BL21" i="17"/>
  <c r="BL9" i="17"/>
  <c r="BL37" i="17"/>
  <c r="BL23" i="17"/>
  <c r="BL32" i="17"/>
  <c r="BL40" i="17"/>
  <c r="BL12" i="17"/>
  <c r="BL34" i="17"/>
  <c r="BK35" i="18"/>
  <c r="BK9" i="18"/>
  <c r="BK20" i="18"/>
  <c r="BK11" i="18"/>
  <c r="BK21" i="18"/>
  <c r="BK16" i="18"/>
  <c r="BK17" i="18"/>
  <c r="BK24" i="18"/>
  <c r="BK28" i="18"/>
  <c r="BL7" i="18"/>
  <c r="BL35" i="18" s="1"/>
  <c r="BK29" i="18"/>
  <c r="BK12" i="18"/>
  <c r="BK30" i="18"/>
  <c r="BK15" i="18"/>
  <c r="BK14" i="18"/>
  <c r="BK22" i="18"/>
  <c r="BK32" i="18"/>
  <c r="BK13" i="18"/>
  <c r="BK19" i="18"/>
  <c r="BK23" i="18"/>
  <c r="BK33" i="18"/>
  <c r="BK26" i="18"/>
  <c r="BK31" i="18"/>
  <c r="BK18" i="18"/>
  <c r="BK25" i="18"/>
  <c r="BK27" i="18"/>
  <c r="BL30" i="18" l="1"/>
  <c r="BL17" i="18"/>
  <c r="BL16" i="18"/>
  <c r="BL9" i="18"/>
  <c r="BL29" i="18"/>
  <c r="BL11" i="18"/>
  <c r="BL15" i="18"/>
  <c r="BL20" i="18"/>
  <c r="BL24" i="18"/>
  <c r="BL27" i="18"/>
  <c r="BL25" i="18"/>
  <c r="BL31" i="18"/>
  <c r="BL14" i="18"/>
  <c r="BL21" i="18"/>
  <c r="BL32" i="18"/>
  <c r="BL28" i="18"/>
  <c r="BL26" i="18"/>
  <c r="BL33" i="18"/>
  <c r="BL12" i="18"/>
  <c r="BL18" i="18"/>
  <c r="BL22" i="18"/>
  <c r="BL34" i="18"/>
  <c r="BL13" i="18"/>
  <c r="BL19" i="18"/>
  <c r="BL23"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5" i="16" l="1"/>
  <c r="BC22" i="16"/>
  <c r="BC16" i="16"/>
  <c r="BC11" i="16"/>
  <c r="BC33" i="16"/>
  <c r="BD7" i="16"/>
  <c r="BD31" i="16" s="1"/>
  <c r="BC17" i="16"/>
  <c r="BC21" i="16"/>
  <c r="BC29" i="16"/>
  <c r="BC35" i="16"/>
  <c r="BC12" i="16"/>
  <c r="BC27" i="16"/>
  <c r="BC18" i="16"/>
  <c r="BC28" i="16"/>
  <c r="BC13" i="16"/>
  <c r="BC24" i="16"/>
  <c r="BC31" i="16"/>
  <c r="BC9" i="16"/>
  <c r="BC23" i="16"/>
  <c r="BC32" i="16"/>
  <c r="BC14" i="16"/>
  <c r="BC25" i="16"/>
  <c r="BC19" i="16"/>
  <c r="BC20" i="16"/>
  <c r="BC26" i="16"/>
  <c r="BC30" i="16"/>
  <c r="BD9" i="16" l="1"/>
  <c r="BD28" i="16"/>
  <c r="BD32" i="16"/>
  <c r="BD33" i="16"/>
  <c r="BD11" i="16"/>
  <c r="BD17" i="16"/>
  <c r="BD35" i="16"/>
  <c r="BD15" i="16"/>
  <c r="BD34" i="16"/>
  <c r="BD19" i="16"/>
  <c r="BD25" i="16"/>
  <c r="BD13" i="16"/>
  <c r="BD26" i="16"/>
  <c r="BD27" i="16"/>
  <c r="BD12" i="16"/>
  <c r="BD18" i="16"/>
  <c r="BD20" i="16"/>
  <c r="BD22" i="16"/>
  <c r="BD21" i="16"/>
  <c r="BD16" i="16"/>
  <c r="BE7" i="16"/>
  <c r="BE29" i="16" s="1"/>
  <c r="BD29" i="16"/>
  <c r="BD30" i="16"/>
  <c r="BD24" i="16"/>
  <c r="BD14" i="16"/>
  <c r="BD23" i="16"/>
  <c r="BF7" i="16" l="1"/>
  <c r="BF29" i="16" s="1"/>
  <c r="BE25" i="16"/>
  <c r="BE27" i="16"/>
  <c r="BE22" i="16"/>
  <c r="BE24" i="16"/>
  <c r="BE32" i="16"/>
  <c r="BE31" i="16"/>
  <c r="BE12" i="16"/>
  <c r="BE16" i="16"/>
  <c r="BE13" i="16"/>
  <c r="BE28" i="16"/>
  <c r="BE15" i="16"/>
  <c r="BE23" i="16"/>
  <c r="BE18" i="16"/>
  <c r="BE26" i="16"/>
  <c r="BE20" i="16"/>
  <c r="BE30" i="16"/>
  <c r="BE33" i="16"/>
  <c r="BE9" i="16"/>
  <c r="BE34" i="16"/>
  <c r="BE14" i="16"/>
  <c r="BE19" i="16"/>
  <c r="BE17" i="16"/>
  <c r="BE11" i="16"/>
  <c r="BE21" i="16"/>
  <c r="BE35" i="16"/>
  <c r="BF13" i="16" l="1"/>
  <c r="BF12" i="16"/>
  <c r="BF16" i="16"/>
  <c r="BF24" i="16"/>
  <c r="BF15" i="16"/>
  <c r="BF28" i="16"/>
  <c r="BF22" i="16"/>
  <c r="BF14" i="16"/>
  <c r="BF27" i="16"/>
  <c r="BF17" i="16"/>
  <c r="BF34" i="16"/>
  <c r="BF32" i="16"/>
  <c r="BF9" i="16"/>
  <c r="BF20" i="16"/>
  <c r="BF25" i="16"/>
  <c r="BF11" i="16"/>
  <c r="BF19" i="16"/>
  <c r="BF31" i="16"/>
  <c r="BG7" i="16"/>
  <c r="BG32" i="16" s="1"/>
  <c r="BF18" i="16"/>
  <c r="BF33" i="16"/>
  <c r="BF6" i="16"/>
  <c r="BF23" i="16"/>
  <c r="BF35" i="16"/>
  <c r="BF21" i="16"/>
  <c r="BF26" i="16"/>
  <c r="BF30" i="16"/>
  <c r="BG12" i="16" l="1"/>
  <c r="BG23" i="16"/>
  <c r="BG35" i="16"/>
  <c r="BG15" i="16"/>
  <c r="BG20" i="16"/>
  <c r="BG19" i="16"/>
  <c r="BG13" i="16"/>
  <c r="BG25" i="16"/>
  <c r="BG14" i="16"/>
  <c r="BG26" i="16"/>
  <c r="BG27" i="16"/>
  <c r="BG18" i="16"/>
  <c r="BG33" i="16"/>
  <c r="BG28" i="16"/>
  <c r="BG34" i="16"/>
  <c r="BG30" i="16"/>
  <c r="BG24" i="16"/>
  <c r="BG22" i="16"/>
  <c r="BG29" i="16"/>
  <c r="BG9" i="16"/>
  <c r="BG16" i="16"/>
  <c r="BG11" i="16"/>
  <c r="BG17" i="16"/>
  <c r="BG31" i="16"/>
  <c r="BH7" i="16"/>
  <c r="BH26" i="16" s="1"/>
  <c r="BG21" i="16"/>
  <c r="BH21" i="16" l="1"/>
  <c r="BH27" i="16"/>
  <c r="BH19" i="16"/>
  <c r="BH14" i="16"/>
  <c r="BH24" i="16"/>
  <c r="BH30" i="16"/>
  <c r="BH17" i="16"/>
  <c r="BH23" i="16"/>
  <c r="BH31" i="16"/>
  <c r="BH18" i="16"/>
  <c r="BH15" i="16"/>
  <c r="BH32" i="16"/>
  <c r="BH12" i="16"/>
  <c r="BI7" i="16"/>
  <c r="BI34" i="16" s="1"/>
  <c r="BH20" i="16"/>
  <c r="BH33" i="16"/>
  <c r="BH16" i="16"/>
  <c r="BH9" i="16"/>
  <c r="BH29" i="16"/>
  <c r="BH34" i="16"/>
  <c r="BH22" i="16"/>
  <c r="BH11" i="16"/>
  <c r="BH25" i="16"/>
  <c r="BH35" i="16"/>
  <c r="BH13" i="16"/>
  <c r="BH28" i="16"/>
  <c r="BI11" i="16" l="1"/>
  <c r="BI18" i="16"/>
  <c r="BI24" i="16"/>
  <c r="BI22" i="16"/>
  <c r="BI23" i="16"/>
  <c r="BI27" i="16"/>
  <c r="BI16" i="16"/>
  <c r="BI28" i="16"/>
  <c r="BI15" i="16"/>
  <c r="BI29" i="16"/>
  <c r="BI21" i="16"/>
  <c r="BI25" i="16"/>
  <c r="BI26" i="16"/>
  <c r="BI9" i="16"/>
  <c r="BI32" i="16"/>
  <c r="BJ7" i="16"/>
  <c r="BJ34" i="16" s="1"/>
  <c r="BI12" i="16"/>
  <c r="BI20" i="16"/>
  <c r="BI35" i="16"/>
  <c r="BI13" i="16"/>
  <c r="BI17" i="16"/>
  <c r="BI30" i="16"/>
  <c r="BI14" i="16"/>
  <c r="BI19" i="16"/>
  <c r="BI31" i="16"/>
  <c r="BI33" i="16"/>
  <c r="BJ16" i="16" l="1"/>
  <c r="BJ19" i="16"/>
  <c r="BJ15" i="16"/>
  <c r="BJ22" i="16"/>
  <c r="BJ18" i="16"/>
  <c r="BJ28" i="16"/>
  <c r="BJ25" i="16"/>
  <c r="BK7" i="16"/>
  <c r="BK35" i="16" s="1"/>
  <c r="BJ13" i="16"/>
  <c r="BJ29" i="16"/>
  <c r="BJ30" i="16"/>
  <c r="BJ20" i="16"/>
  <c r="BJ14" i="16"/>
  <c r="BJ24" i="16"/>
  <c r="BJ31" i="16"/>
  <c r="BJ11" i="16"/>
  <c r="BJ21" i="16"/>
  <c r="BJ35" i="16"/>
  <c r="BJ12" i="16"/>
  <c r="BJ26" i="16"/>
  <c r="BJ32" i="16"/>
  <c r="BJ23" i="16"/>
  <c r="BJ33" i="16"/>
  <c r="BJ9" i="16"/>
  <c r="BJ17" i="16"/>
  <c r="BJ27" i="16"/>
  <c r="BK21" i="16" l="1"/>
  <c r="BK28" i="16"/>
  <c r="BL7" i="16"/>
  <c r="BL29" i="16" s="1"/>
  <c r="BK29" i="16"/>
  <c r="BK30" i="16"/>
  <c r="BK31" i="16"/>
  <c r="BK20" i="16"/>
  <c r="BK18" i="16"/>
  <c r="BK33" i="16"/>
  <c r="BK12" i="16"/>
  <c r="BK23" i="16"/>
  <c r="BK24" i="16"/>
  <c r="BK25" i="16"/>
  <c r="BK13" i="16"/>
  <c r="BK9" i="16"/>
  <c r="BK11" i="16"/>
  <c r="BK16" i="16"/>
  <c r="BK17" i="16"/>
  <c r="BK32" i="16"/>
  <c r="BK15" i="16"/>
  <c r="BK19" i="16"/>
  <c r="BK26" i="16"/>
  <c r="BK34" i="16"/>
  <c r="BK14" i="16"/>
  <c r="BK22" i="16"/>
  <c r="BK27" i="16"/>
  <c r="BL35" i="16"/>
  <c r="BL12" i="16" l="1"/>
  <c r="BL11" i="16"/>
  <c r="BL25" i="16"/>
  <c r="BL17" i="16"/>
  <c r="BL26" i="16"/>
  <c r="BL18" i="16"/>
  <c r="BL31" i="16"/>
  <c r="BL13" i="16"/>
  <c r="BL28" i="16"/>
  <c r="BL30" i="16"/>
  <c r="BL32" i="16"/>
  <c r="BL23" i="16"/>
  <c r="BL27" i="16"/>
  <c r="BL22" i="16"/>
  <c r="BL16" i="16"/>
  <c r="BL14" i="16"/>
  <c r="BL19" i="16"/>
  <c r="BL21" i="16"/>
  <c r="BL24" i="16"/>
  <c r="BL15" i="16"/>
  <c r="BL33" i="16"/>
  <c r="BL9" i="16"/>
  <c r="BL20" i="16"/>
  <c r="BL34"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<sst xmlns="http://schemas.openxmlformats.org/spreadsheetml/2006/main" count="232" uniqueCount="68">
  <si>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</si>
  <si>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</si>
  <si>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</si>
  <si>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</si>
  <si>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</si>
  <si>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</si>
  <si>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</si>
  <si>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</si>
  <si>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</si>
  <si>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</si>
  <si>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</si>
  <si>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</si>
  <si>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</si>
  <si>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</si>
  <si>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</si>
  <si>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</si>
  <si>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</si>
  <si>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</si>
  <si>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</si>
  <si>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</si>
  <si>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Iteration 1</t>
  </si>
  <si>
    <t>Stakeholder Register</t>
  </si>
  <si>
    <t>On Track</t>
  </si>
  <si>
    <t>All</t>
  </si>
  <si>
    <t>Persona 1</t>
  </si>
  <si>
    <t>Russell Ruru</t>
  </si>
  <si>
    <t>Persona 2</t>
  </si>
  <si>
    <t>Lilia Karl</t>
  </si>
  <si>
    <t>Persona 3</t>
  </si>
  <si>
    <t xml:space="preserve">Persona 4 </t>
  </si>
  <si>
    <t>Cole Yuile</t>
  </si>
  <si>
    <t>Persona Testing</t>
  </si>
  <si>
    <t>Markdown Stakeholder Register</t>
  </si>
  <si>
    <t>Markdown Personas</t>
  </si>
  <si>
    <t>Markdown Group Meeting Reports</t>
  </si>
  <si>
    <t>Iteration 1 Report</t>
  </si>
  <si>
    <t>Milestone</t>
  </si>
  <si>
    <t>Iteration 1 Complete</t>
  </si>
  <si>
    <t>Goal</t>
  </si>
  <si>
    <t>Iteration 2</t>
  </si>
  <si>
    <t>Markdown Group Meeting Report</t>
  </si>
  <si>
    <t>Markdown Progress Report</t>
  </si>
  <si>
    <t>Iteration 1: Resource Needs Report</t>
  </si>
  <si>
    <t>Iteration 1: Gant Chart</t>
  </si>
  <si>
    <t>Iteration 2: Gant Chart</t>
  </si>
  <si>
    <t>Markdown documents to GitHub</t>
  </si>
  <si>
    <t>Iteration 2 Report</t>
  </si>
  <si>
    <t>Iteration 2 Complete</t>
  </si>
  <si>
    <t>Iteration 3</t>
  </si>
  <si>
    <t>Task 1</t>
  </si>
  <si>
    <t>Low Risk</t>
  </si>
  <si>
    <t>Task 2</t>
  </si>
  <si>
    <t>Task 3</t>
  </si>
  <si>
    <t>Task 4</t>
  </si>
  <si>
    <t>Task 5</t>
  </si>
  <si>
    <t>Med Risk</t>
  </si>
  <si>
    <t>Task 6</t>
  </si>
  <si>
    <t>Task 7</t>
  </si>
  <si>
    <t>Task 8</t>
  </si>
  <si>
    <t>Final Handover</t>
  </si>
  <si>
    <t xml:space="preserve"> Task 6</t>
  </si>
  <si>
    <t>TITLE 1</t>
  </si>
  <si>
    <t>Name</t>
  </si>
  <si>
    <t>TITLE 2</t>
  </si>
  <si>
    <t>High Risk</t>
  </si>
  <si>
    <t>TITLE 3</t>
  </si>
  <si>
    <t>TITLE 4</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</si>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</sst>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00_);_(* \(#,##0.00\);_(* &quot;-&quot;??_);_(@_)"/>
    <numFmt numFmtId="165" formatCode="d"/>
  </numFmts>
  <fonts count="35">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sz val="11"/>
      <color theme="1"/>
      <name val="Segoe UI"/>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4">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43" fontId="4" fillId="0" borderId="1" applyFont="0" applyFill="0" applyAlignment="0" applyProtection="0"/>
    <xf numFmtId="43" fontId="4" fillId="0" borderId="1" applyFont="0" applyFill="0" applyAlignment="0" applyProtection="0"/>
  </cellStyleXfs>
  <cellXfs count="14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13" fillId="0" borderId="0" xfId="0" applyFont="1" applyAlignment="1">
      <alignment horizontal="left" vertical="center" wrapText="1" indent="1"/>
    </xf>
    <xf numFmtId="0" fontId="34" fillId="0" borderId="0" xfId="0" applyFont="1" applyAlignment="1">
      <alignment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4">
    <cellStyle name="Accent3" xfId="11" builtinId="37"/>
    <cellStyle name="Comma" xfId="4" builtinId="3" customBuiltin="1"/>
    <cellStyle name="Comma [0]" xfId="10" builtinId="6" customBuiltin="1"/>
    <cellStyle name="Comma 2" xfId="12" xr:uid="{6ACA3183-7921-41FC-997F-7706B6EABAE5}"/>
    <cellStyle name="Comma 2 2" xfId="13" xr:uid="{B6CDCD5D-2E99-4152-9EA7-2F2EDB92A27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07">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06"/>
      <tableStyleElement type="headerRow" dxfId="105"/>
      <tableStyleElement type="firstRowStripe" dxfId="104"/>
      <tableStyleElement type="secondRowStripe" dxfId="103"/>
    </tableStyle>
    <tableStyle name="ToDoList" pivot="0" count="9" xr9:uid="{00000000-0011-0000-FFFF-FFFF00000000}">
      <tableStyleElement type="wholeTable" dxfId="102"/>
      <tableStyleElement type="headerRow" dxfId="101"/>
      <tableStyleElement type="totalRow" dxfId="100"/>
      <tableStyleElement type="firstColumn" dxfId="99"/>
      <tableStyleElement type="lastColumn" dxfId="98"/>
      <tableStyleElement type="firstRowStripe" dxfId="97"/>
      <tableStyleElement type="secondRowStripe" dxfId="96"/>
      <tableStyleElement type="firstColumnStripe" dxfId="95"/>
      <tableStyleElement type="secondColumnStripe" dxfId="9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27214</xdr:colOff>
          <xdr:row>7</xdr:row>
          <xdr:rowOff>59871</xdr:rowOff>
        </xdr:from>
        <xdr:to>
          <xdr:col>63</xdr:col>
          <xdr:colOff>228600</xdr:colOff>
          <xdr:row>7</xdr:row>
          <xdr:rowOff>239486</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27214</xdr:colOff>
          <xdr:row>7</xdr:row>
          <xdr:rowOff>59871</xdr:rowOff>
        </xdr:from>
        <xdr:to>
          <xdr:col>63</xdr:col>
          <xdr:colOff>228600</xdr:colOff>
          <xdr:row>7</xdr:row>
          <xdr:rowOff>239486</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27214</xdr:colOff>
          <xdr:row>7</xdr:row>
          <xdr:rowOff>59871</xdr:rowOff>
        </xdr:from>
        <xdr:to>
          <xdr:col>63</xdr:col>
          <xdr:colOff>228600</xdr:colOff>
          <xdr:row>7</xdr:row>
          <xdr:rowOff>239486</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9" totalsRowShown="0" headerRowDxfId="43" dataDxfId="42">
  <autoFilter ref="B9:G4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sqref="A1:A1048576"/>
    </sheetView>
  </sheetViews>
  <sheetFormatPr defaultColWidth="9.140625" defaultRowHeight="12.9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35">
      <c r="D1" s="107"/>
    </row>
    <row r="2" spans="1:13" ht="50.1" customHeight="1">
      <c r="A2" s="7"/>
      <c r="B2" s="113"/>
      <c r="C2" s="126" t="s">
        <v>0</v>
      </c>
      <c r="D2" s="126"/>
      <c r="E2" s="126"/>
      <c r="F2" s="113"/>
      <c r="G2" s="7"/>
      <c r="H2" s="7"/>
      <c r="I2" s="7"/>
      <c r="J2" s="7"/>
      <c r="K2" s="7"/>
      <c r="L2" s="7"/>
      <c r="M2" s="7"/>
    </row>
    <row r="3" spans="1:13" ht="14.45" customHeight="1">
      <c r="A3" s="7"/>
      <c r="B3" s="108"/>
      <c r="C3" s="109"/>
      <c r="D3" s="110"/>
      <c r="E3" s="108"/>
      <c r="F3" s="108"/>
      <c r="G3" s="7"/>
      <c r="H3" s="7"/>
      <c r="I3" s="7"/>
      <c r="J3" s="7"/>
      <c r="K3" s="7"/>
      <c r="L3" s="7"/>
      <c r="M3" s="7"/>
    </row>
    <row r="4" spans="1:13" s="8" customFormat="1" ht="67.150000000000006" customHeight="1">
      <c r="A4" s="7"/>
      <c r="B4" s="108"/>
      <c r="C4" s="127" t="s">
        <v>1</v>
      </c>
      <c r="D4" s="127"/>
      <c r="E4" s="127"/>
      <c r="F4" s="108"/>
      <c r="G4" s="7"/>
      <c r="H4" s="7"/>
      <c r="I4" s="7"/>
      <c r="J4" s="7"/>
      <c r="K4" s="7"/>
      <c r="L4" s="7"/>
      <c r="M4" s="7"/>
    </row>
    <row r="5" spans="1:13" s="8" customFormat="1" ht="67.150000000000006" customHeight="1">
      <c r="A5" s="7"/>
      <c r="B5" s="108"/>
      <c r="C5" s="127" t="s">
        <v>2</v>
      </c>
      <c r="D5" s="127"/>
      <c r="E5" s="127"/>
      <c r="F5" s="108"/>
      <c r="G5" s="7"/>
      <c r="H5" s="7"/>
      <c r="I5" s="7"/>
      <c r="J5" s="7"/>
      <c r="K5" s="7"/>
      <c r="L5" s="7"/>
      <c r="M5" s="7"/>
    </row>
    <row r="6" spans="1:13" ht="14.65">
      <c r="A6" s="6"/>
      <c r="B6" s="111"/>
      <c r="C6" s="111"/>
      <c r="D6" s="112"/>
      <c r="E6" s="111"/>
      <c r="F6" s="111"/>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51"/>
  <sheetViews>
    <sheetView showGridLines="0" tabSelected="1" showRuler="0" topLeftCell="AK6" zoomScale="60" zoomScaleNormal="60" zoomScalePageLayoutView="70" workbookViewId="0">
      <selection activeCell="F31" sqref="F31"/>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2.42578125" style="2" customWidth="1"/>
    <col min="7" max="7" width="10.42578125" customWidth="1"/>
    <col min="8" max="8" width="2.7109375" customWidth="1"/>
    <col min="9" max="64" width="3.5703125" customWidth="1"/>
    <col min="65" max="65" width="2.7109375" customWidth="1"/>
  </cols>
  <sheetData>
    <row r="1" spans="1:68" ht="25.15" hidden="1" customHeight="1"/>
    <row r="2" spans="1:68" ht="49.9" customHeight="1">
      <c r="A2" s="10"/>
      <c r="B2" s="130" t="s">
        <v>3</v>
      </c>
      <c r="C2" s="130"/>
      <c r="D2" s="130"/>
      <c r="E2" s="130"/>
      <c r="F2" s="130"/>
      <c r="G2" s="130"/>
      <c r="H2" s="130"/>
      <c r="I2" s="131"/>
      <c r="J2" s="131"/>
      <c r="K2" s="131"/>
      <c r="L2" s="131"/>
      <c r="M2" s="131"/>
      <c r="N2" s="131"/>
      <c r="O2" s="132"/>
      <c r="P2" s="132"/>
      <c r="Q2" s="132"/>
      <c r="R2" s="132"/>
      <c r="S2" s="132"/>
      <c r="T2" s="132"/>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5</v>
      </c>
      <c r="H4" s="75"/>
      <c r="I4" s="133" t="s">
        <v>6</v>
      </c>
      <c r="J4" s="133"/>
      <c r="K4" s="133"/>
      <c r="L4" s="133"/>
      <c r="N4" s="134" t="s">
        <v>7</v>
      </c>
      <c r="O4" s="134"/>
      <c r="P4" s="134"/>
      <c r="Q4" s="134"/>
      <c r="S4" s="135" t="s">
        <v>8</v>
      </c>
      <c r="T4" s="135"/>
      <c r="U4" s="135"/>
      <c r="V4" s="135"/>
      <c r="X4" s="128" t="s">
        <v>9</v>
      </c>
      <c r="Y4" s="128"/>
      <c r="Z4" s="128"/>
      <c r="AA4" s="128"/>
      <c r="AC4" s="129" t="s">
        <v>10</v>
      </c>
      <c r="AD4" s="129"/>
      <c r="AE4" s="129"/>
      <c r="AF4" s="129"/>
    </row>
    <row r="5" spans="1:68" ht="30" customHeight="1">
      <c r="A5" s="10"/>
      <c r="B5" s="78" t="s">
        <v>11</v>
      </c>
      <c r="C5" s="74"/>
      <c r="D5" s="74"/>
      <c r="E5" s="75"/>
      <c r="F5" s="76"/>
      <c r="G5" s="75"/>
      <c r="H5" s="75"/>
    </row>
    <row r="6" spans="1:68" ht="30" customHeight="1">
      <c r="A6" s="10"/>
      <c r="B6" s="79" t="s">
        <v>12</v>
      </c>
      <c r="C6" s="80">
        <v>44606</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March</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April</v>
      </c>
      <c r="BG6" s="90"/>
      <c r="BH6" s="90"/>
      <c r="BI6" s="90"/>
      <c r="BJ6" s="90"/>
      <c r="BK6" s="90"/>
      <c r="BL6" s="90"/>
    </row>
    <row r="7" spans="1:68" ht="30" customHeight="1">
      <c r="A7" s="10"/>
      <c r="B7" s="79" t="s">
        <v>13</v>
      </c>
      <c r="C7" s="82">
        <v>1</v>
      </c>
      <c r="D7" s="74"/>
      <c r="E7" s="75"/>
      <c r="F7" s="75"/>
      <c r="G7" s="75"/>
      <c r="H7" s="83"/>
      <c r="I7" s="98">
        <f ca="1">IFERROR(Project_Start+Scrolling_Increment,TODAY())</f>
        <v>44607</v>
      </c>
      <c r="J7" s="99">
        <f ca="1">I7+1</f>
        <v>44608</v>
      </c>
      <c r="K7" s="99">
        <f t="shared" ref="K7:AX7" ca="1" si="0">J7+1</f>
        <v>44609</v>
      </c>
      <c r="L7" s="99">
        <f t="shared" ca="1" si="0"/>
        <v>44610</v>
      </c>
      <c r="M7" s="99">
        <f t="shared" ca="1" si="0"/>
        <v>44611</v>
      </c>
      <c r="N7" s="99">
        <f t="shared" ca="1" si="0"/>
        <v>44612</v>
      </c>
      <c r="O7" s="100">
        <f t="shared" ca="1" si="0"/>
        <v>44613</v>
      </c>
      <c r="P7" s="99">
        <f ca="1">O7+1</f>
        <v>44614</v>
      </c>
      <c r="Q7" s="99">
        <f ca="1">P7+1</f>
        <v>44615</v>
      </c>
      <c r="R7" s="99">
        <f t="shared" ca="1" si="0"/>
        <v>44616</v>
      </c>
      <c r="S7" s="99">
        <f t="shared" ca="1" si="0"/>
        <v>44617</v>
      </c>
      <c r="T7" s="99">
        <f t="shared" ca="1" si="0"/>
        <v>44618</v>
      </c>
      <c r="U7" s="99">
        <f t="shared" ca="1" si="0"/>
        <v>44619</v>
      </c>
      <c r="V7" s="100">
        <f t="shared" ca="1" si="0"/>
        <v>44620</v>
      </c>
      <c r="W7" s="99">
        <f ca="1">V7+1</f>
        <v>44621</v>
      </c>
      <c r="X7" s="99">
        <f ca="1">W7+1</f>
        <v>44622</v>
      </c>
      <c r="Y7" s="99">
        <f t="shared" ca="1" si="0"/>
        <v>44623</v>
      </c>
      <c r="Z7" s="99">
        <f t="shared" ca="1" si="0"/>
        <v>44624</v>
      </c>
      <c r="AA7" s="99">
        <f t="shared" ca="1" si="0"/>
        <v>44625</v>
      </c>
      <c r="AB7" s="99">
        <f t="shared" ca="1" si="0"/>
        <v>44626</v>
      </c>
      <c r="AC7" s="100">
        <f t="shared" ca="1" si="0"/>
        <v>44627</v>
      </c>
      <c r="AD7" s="99">
        <f ca="1">AC7+1</f>
        <v>44628</v>
      </c>
      <c r="AE7" s="99">
        <f ca="1">AD7+1</f>
        <v>44629</v>
      </c>
      <c r="AF7" s="99">
        <f t="shared" ca="1" si="0"/>
        <v>44630</v>
      </c>
      <c r="AG7" s="99">
        <f t="shared" ca="1" si="0"/>
        <v>44631</v>
      </c>
      <c r="AH7" s="99">
        <f t="shared" ca="1" si="0"/>
        <v>44632</v>
      </c>
      <c r="AI7" s="99">
        <f t="shared" ca="1" si="0"/>
        <v>44633</v>
      </c>
      <c r="AJ7" s="100">
        <f t="shared" ca="1" si="0"/>
        <v>44634</v>
      </c>
      <c r="AK7" s="99">
        <f ca="1">AJ7+1</f>
        <v>44635</v>
      </c>
      <c r="AL7" s="99">
        <f ca="1">AK7+1</f>
        <v>44636</v>
      </c>
      <c r="AM7" s="99">
        <f t="shared" ca="1" si="0"/>
        <v>44637</v>
      </c>
      <c r="AN7" s="99">
        <f t="shared" ca="1" si="0"/>
        <v>44638</v>
      </c>
      <c r="AO7" s="99">
        <f t="shared" ca="1" si="0"/>
        <v>44639</v>
      </c>
      <c r="AP7" s="99">
        <f t="shared" ca="1" si="0"/>
        <v>44640</v>
      </c>
      <c r="AQ7" s="100">
        <f t="shared" ca="1" si="0"/>
        <v>44641</v>
      </c>
      <c r="AR7" s="99">
        <f ca="1">AQ7+1</f>
        <v>44642</v>
      </c>
      <c r="AS7" s="99">
        <f ca="1">AR7+1</f>
        <v>44643</v>
      </c>
      <c r="AT7" s="99">
        <f t="shared" ca="1" si="0"/>
        <v>44644</v>
      </c>
      <c r="AU7" s="99">
        <f t="shared" ca="1" si="0"/>
        <v>44645</v>
      </c>
      <c r="AV7" s="99">
        <f t="shared" ca="1" si="0"/>
        <v>44646</v>
      </c>
      <c r="AW7" s="99">
        <f t="shared" ca="1" si="0"/>
        <v>44647</v>
      </c>
      <c r="AX7" s="100">
        <f t="shared" ca="1" si="0"/>
        <v>44648</v>
      </c>
      <c r="AY7" s="99">
        <f ca="1">AX7+1</f>
        <v>44649</v>
      </c>
      <c r="AZ7" s="99">
        <f ca="1">AY7+1</f>
        <v>44650</v>
      </c>
      <c r="BA7" s="99">
        <f t="shared" ref="BA7:BE7" ca="1" si="1">AZ7+1</f>
        <v>44651</v>
      </c>
      <c r="BB7" s="99">
        <f t="shared" ca="1" si="1"/>
        <v>44652</v>
      </c>
      <c r="BC7" s="99">
        <f t="shared" ca="1" si="1"/>
        <v>44653</v>
      </c>
      <c r="BD7" s="99">
        <f t="shared" ca="1" si="1"/>
        <v>44654</v>
      </c>
      <c r="BE7" s="100">
        <f t="shared" ca="1" si="1"/>
        <v>44655</v>
      </c>
      <c r="BF7" s="99">
        <f ca="1">BE7+1</f>
        <v>44656</v>
      </c>
      <c r="BG7" s="99">
        <f ca="1">BF7+1</f>
        <v>44657</v>
      </c>
      <c r="BH7" s="99">
        <f t="shared" ref="BH7:BL7" ca="1" si="2">BG7+1</f>
        <v>44658</v>
      </c>
      <c r="BI7" s="99">
        <f t="shared" ca="1" si="2"/>
        <v>44659</v>
      </c>
      <c r="BJ7" s="99">
        <f t="shared" ca="1" si="2"/>
        <v>44660</v>
      </c>
      <c r="BK7" s="99">
        <f t="shared" ca="1" si="2"/>
        <v>44661</v>
      </c>
      <c r="BL7" s="100">
        <f t="shared" ca="1" si="2"/>
        <v>44662</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14" t="s">
        <v>14</v>
      </c>
      <c r="C9" s="115" t="s">
        <v>15</v>
      </c>
      <c r="D9" s="115" t="s">
        <v>16</v>
      </c>
      <c r="E9" s="115" t="s">
        <v>17</v>
      </c>
      <c r="F9" s="115" t="s">
        <v>18</v>
      </c>
      <c r="G9" s="115" t="s">
        <v>19</v>
      </c>
      <c r="H9" s="88"/>
      <c r="I9" s="106" t="str">
        <f t="shared" ref="I9:BL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ca="1" si="3"/>
        <v>S</v>
      </c>
      <c r="AP9" s="106" t="str">
        <f t="shared" ca="1" si="3"/>
        <v>S</v>
      </c>
      <c r="AQ9" s="106" t="str">
        <f t="shared" ca="1" si="3"/>
        <v>M</v>
      </c>
      <c r="AR9" s="106" t="str">
        <f t="shared" ca="1" si="3"/>
        <v>T</v>
      </c>
      <c r="AS9" s="106" t="str">
        <f t="shared" ca="1" si="3"/>
        <v>W</v>
      </c>
      <c r="AT9" s="106" t="str">
        <f t="shared" ca="1" si="3"/>
        <v>T</v>
      </c>
      <c r="AU9" s="106" t="str">
        <f t="shared" ca="1" si="3"/>
        <v>F</v>
      </c>
      <c r="AV9" s="106" t="str">
        <f t="shared" ca="1" si="3"/>
        <v>S</v>
      </c>
      <c r="AW9" s="106" t="str">
        <f t="shared" ca="1" si="3"/>
        <v>S</v>
      </c>
      <c r="AX9" s="106" t="str">
        <f t="shared" ca="1" si="3"/>
        <v>M</v>
      </c>
      <c r="AY9" s="106" t="str">
        <f t="shared" ca="1" si="3"/>
        <v>T</v>
      </c>
      <c r="AZ9" s="106" t="str">
        <f t="shared" ca="1" si="3"/>
        <v>W</v>
      </c>
      <c r="BA9" s="106" t="str">
        <f t="shared" ca="1" si="3"/>
        <v>T</v>
      </c>
      <c r="BB9" s="106" t="str">
        <f t="shared" ca="1" si="3"/>
        <v>F</v>
      </c>
      <c r="BC9" s="106" t="str">
        <f t="shared" ca="1" si="3"/>
        <v>S</v>
      </c>
      <c r="BD9" s="106" t="str">
        <f t="shared" ca="1" si="3"/>
        <v>S</v>
      </c>
      <c r="BE9" s="106" t="str">
        <f t="shared" ca="1" si="3"/>
        <v>M</v>
      </c>
      <c r="BF9" s="106" t="str">
        <f t="shared" ca="1" si="3"/>
        <v>T</v>
      </c>
      <c r="BG9" s="106" t="str">
        <f t="shared" ca="1" si="3"/>
        <v>W</v>
      </c>
      <c r="BH9" s="106" t="str">
        <f t="shared" ca="1" si="3"/>
        <v>T</v>
      </c>
      <c r="BI9" s="106" t="str">
        <f t="shared" ca="1" si="3"/>
        <v>F</v>
      </c>
      <c r="BJ9" s="106" t="str">
        <f t="shared" ca="1" si="3"/>
        <v>S</v>
      </c>
      <c r="BK9" s="106" t="str">
        <f t="shared" ca="1" si="3"/>
        <v>S</v>
      </c>
      <c r="BL9" s="106" t="str">
        <f t="shared" ca="1" si="3"/>
        <v>M</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24" t="s">
        <v>20</v>
      </c>
      <c r="C11" s="59"/>
      <c r="D11" s="59"/>
      <c r="E11" s="60"/>
      <c r="F11" s="61"/>
      <c r="G11" s="62"/>
      <c r="H11" s="59"/>
      <c r="I11" s="26" t="str">
        <f t="shared" ref="I11:X23"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3"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3"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3"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21</v>
      </c>
      <c r="C12" s="59" t="s">
        <v>22</v>
      </c>
      <c r="D12" s="59" t="s">
        <v>23</v>
      </c>
      <c r="E12" s="60">
        <v>1</v>
      </c>
      <c r="F12" s="61">
        <v>44613</v>
      </c>
      <c r="G12" s="62">
        <v>2</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24</v>
      </c>
      <c r="C13" s="59" t="s">
        <v>22</v>
      </c>
      <c r="D13" s="59" t="s">
        <v>25</v>
      </c>
      <c r="E13" s="60">
        <v>1</v>
      </c>
      <c r="F13" s="61">
        <v>44620</v>
      </c>
      <c r="G13" s="62">
        <v>2</v>
      </c>
      <c r="H13" s="59"/>
      <c r="I13" s="26" t="str">
        <f t="shared" ref="I13:I23"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26</v>
      </c>
      <c r="C14" s="59" t="s">
        <v>22</v>
      </c>
      <c r="D14" s="59" t="s">
        <v>27</v>
      </c>
      <c r="E14" s="60">
        <v>1</v>
      </c>
      <c r="F14" s="61">
        <v>44620</v>
      </c>
      <c r="G14" s="62">
        <v>2</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28</v>
      </c>
      <c r="C15" s="59" t="s">
        <v>22</v>
      </c>
      <c r="D15" s="59" t="s">
        <v>27</v>
      </c>
      <c r="E15" s="60">
        <v>1</v>
      </c>
      <c r="F15" s="61">
        <v>44620</v>
      </c>
      <c r="G15" s="62">
        <v>2</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29</v>
      </c>
      <c r="C16" s="59" t="s">
        <v>22</v>
      </c>
      <c r="D16" s="59" t="s">
        <v>30</v>
      </c>
      <c r="E16" s="60">
        <v>1</v>
      </c>
      <c r="F16" s="61">
        <v>44620</v>
      </c>
      <c r="G16" s="62">
        <v>2</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9"/>
      <c r="B17" s="63" t="s">
        <v>31</v>
      </c>
      <c r="C17" s="59" t="s">
        <v>22</v>
      </c>
      <c r="D17" s="59" t="s">
        <v>23</v>
      </c>
      <c r="E17" s="60">
        <v>1</v>
      </c>
      <c r="F17" s="61">
        <f>F13+7</f>
        <v>44627</v>
      </c>
      <c r="G17" s="62">
        <v>1</v>
      </c>
      <c r="H17" s="59"/>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1" customFormat="1" ht="40.15" customHeight="1">
      <c r="A18" s="9"/>
      <c r="B18" s="63" t="s">
        <v>32</v>
      </c>
      <c r="C18" s="59" t="s">
        <v>22</v>
      </c>
      <c r="D18" s="59" t="s">
        <v>30</v>
      </c>
      <c r="E18" s="60">
        <v>1</v>
      </c>
      <c r="F18" s="61">
        <f>F12+7</f>
        <v>44620</v>
      </c>
      <c r="G18" s="62">
        <v>1</v>
      </c>
      <c r="H18" s="59"/>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pans="1:64" s="1" customFormat="1" ht="40.15" customHeight="1">
      <c r="A19" s="9"/>
      <c r="B19" s="63" t="s">
        <v>33</v>
      </c>
      <c r="C19" s="59" t="s">
        <v>22</v>
      </c>
      <c r="D19" s="59" t="s">
        <v>25</v>
      </c>
      <c r="E19" s="60">
        <v>1</v>
      </c>
      <c r="F19" s="61">
        <f>F17+7</f>
        <v>44634</v>
      </c>
      <c r="G19" s="62">
        <v>2</v>
      </c>
      <c r="H19" s="59"/>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1" customFormat="1" ht="40.15" customHeight="1">
      <c r="A20" s="9"/>
      <c r="B20" s="63" t="s">
        <v>34</v>
      </c>
      <c r="C20" s="59" t="s">
        <v>22</v>
      </c>
      <c r="D20" s="59" t="s">
        <v>27</v>
      </c>
      <c r="E20" s="60">
        <v>1</v>
      </c>
      <c r="F20" s="61">
        <f>F12+7</f>
        <v>44620</v>
      </c>
      <c r="G20" s="62">
        <v>2</v>
      </c>
      <c r="H20" s="59"/>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1" customFormat="1" ht="40.15" customHeight="1">
      <c r="A21" s="10"/>
      <c r="B21" s="63" t="s">
        <v>35</v>
      </c>
      <c r="C21" s="59" t="s">
        <v>36</v>
      </c>
      <c r="D21" s="59" t="s">
        <v>23</v>
      </c>
      <c r="E21" s="60">
        <v>1</v>
      </c>
      <c r="F21" s="61">
        <v>44634</v>
      </c>
      <c r="G21" s="62">
        <v>2</v>
      </c>
      <c r="H21" s="59"/>
      <c r="I21" s="26" t="str">
        <f ca="1">IF(AND($C21="Goal",I$7&gt;=$F21,I$7&lt;=$F21+$G21-1),2,IF(AND($C21="Milestone",I$7&gt;=$F21,I$7&lt;=$F21+$G21-1),1,""))</f>
        <v/>
      </c>
      <c r="J21" s="26" t="str">
        <f t="shared" ref="J21:BD21" ca="1" si="9">IF(AND($C21="Goal",J$7&gt;=$F21,J$7&lt;=$F21+$G21-1),2,IF(AND($C21="Milestone",J$7&gt;=$F21,J$7&lt;=$F21+$G21-1),1,""))</f>
        <v/>
      </c>
      <c r="K21" s="26" t="str">
        <f t="shared" ca="1" si="9"/>
        <v/>
      </c>
      <c r="L21" s="26" t="str">
        <f t="shared" ca="1" si="9"/>
        <v/>
      </c>
      <c r="M21" s="26" t="str">
        <f t="shared" ca="1" si="9"/>
        <v/>
      </c>
      <c r="N21" s="26" t="str">
        <f t="shared" ca="1" si="9"/>
        <v/>
      </c>
      <c r="O21" s="26" t="str">
        <f t="shared" ca="1" si="9"/>
        <v/>
      </c>
      <c r="P21" s="26" t="str">
        <f t="shared" ca="1" si="9"/>
        <v/>
      </c>
      <c r="Q21" s="26" t="str">
        <f t="shared" ca="1" si="9"/>
        <v/>
      </c>
      <c r="R21" s="26" t="str">
        <f t="shared" ca="1" si="9"/>
        <v/>
      </c>
      <c r="S21" s="26" t="str">
        <f t="shared" ca="1" si="9"/>
        <v/>
      </c>
      <c r="T21" s="26" t="str">
        <f t="shared" ca="1" si="9"/>
        <v/>
      </c>
      <c r="U21" s="26" t="str">
        <f t="shared" ca="1" si="9"/>
        <v/>
      </c>
      <c r="V21" s="26" t="str">
        <f t="shared" ca="1" si="9"/>
        <v/>
      </c>
      <c r="W21" s="26" t="str">
        <f t="shared" ca="1" si="9"/>
        <v/>
      </c>
      <c r="X21" s="26" t="str">
        <f t="shared" ca="1" si="9"/>
        <v/>
      </c>
      <c r="Y21" s="26" t="str">
        <f t="shared" ca="1" si="9"/>
        <v/>
      </c>
      <c r="Z21" s="26" t="str">
        <f t="shared" ca="1" si="9"/>
        <v/>
      </c>
      <c r="AA21" s="26" t="str">
        <f t="shared" ca="1" si="9"/>
        <v/>
      </c>
      <c r="AB21" s="26" t="str">
        <f t="shared" ca="1" si="9"/>
        <v/>
      </c>
      <c r="AC21" s="26" t="str">
        <f t="shared" ca="1" si="9"/>
        <v/>
      </c>
      <c r="AD21" s="26" t="str">
        <f t="shared" ca="1" si="9"/>
        <v/>
      </c>
      <c r="AE21" s="26" t="str">
        <f t="shared" ca="1" si="9"/>
        <v/>
      </c>
      <c r="AF21" s="26" t="str">
        <f t="shared" ca="1" si="9"/>
        <v/>
      </c>
      <c r="AG21" s="26" t="str">
        <f t="shared" ca="1" si="9"/>
        <v/>
      </c>
      <c r="AH21" s="26" t="str">
        <f t="shared" ca="1" si="9"/>
        <v/>
      </c>
      <c r="AI21" s="26" t="str">
        <f t="shared" ca="1" si="9"/>
        <v/>
      </c>
      <c r="AJ21" s="26">
        <f t="shared" ca="1" si="9"/>
        <v>1</v>
      </c>
      <c r="AK21" s="26">
        <f t="shared" ca="1" si="9"/>
        <v>1</v>
      </c>
      <c r="AL21" s="26" t="str">
        <f t="shared" ca="1" si="9"/>
        <v/>
      </c>
      <c r="AM21" s="26" t="str">
        <f t="shared" ca="1" si="9"/>
        <v/>
      </c>
      <c r="AN21" s="26" t="str">
        <f t="shared" ca="1" si="9"/>
        <v/>
      </c>
      <c r="AO21" s="26" t="str">
        <f t="shared" ca="1" si="9"/>
        <v/>
      </c>
      <c r="AP21" s="26" t="str">
        <f t="shared" ca="1" si="9"/>
        <v/>
      </c>
      <c r="AQ21" s="26" t="str">
        <f t="shared" ca="1" si="9"/>
        <v/>
      </c>
      <c r="AR21" s="26" t="str">
        <f t="shared" ca="1" si="9"/>
        <v/>
      </c>
      <c r="AS21" s="26" t="str">
        <f t="shared" ca="1" si="9"/>
        <v/>
      </c>
      <c r="AT21" s="26" t="str">
        <f t="shared" ca="1" si="9"/>
        <v/>
      </c>
      <c r="AU21" s="26" t="str">
        <f t="shared" ca="1" si="9"/>
        <v/>
      </c>
      <c r="AV21" s="26" t="str">
        <f t="shared" ca="1" si="9"/>
        <v/>
      </c>
      <c r="AW21" s="26" t="str">
        <f t="shared" ca="1" si="9"/>
        <v/>
      </c>
      <c r="AX21" s="26" t="str">
        <f t="shared" ca="1" si="9"/>
        <v/>
      </c>
      <c r="AY21" s="26" t="str">
        <f t="shared" ca="1" si="9"/>
        <v/>
      </c>
      <c r="AZ21" s="26" t="str">
        <f t="shared" ca="1" si="9"/>
        <v/>
      </c>
      <c r="BA21" s="26" t="str">
        <f t="shared" ca="1" si="9"/>
        <v/>
      </c>
      <c r="BB21" s="26" t="str">
        <f t="shared" ca="1" si="9"/>
        <v/>
      </c>
      <c r="BC21" s="26" t="str">
        <f t="shared" ca="1" si="9"/>
        <v/>
      </c>
      <c r="BD21" s="26" t="str">
        <f t="shared" ca="1" si="9"/>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10"/>
      <c r="B22" s="63" t="s">
        <v>37</v>
      </c>
      <c r="C22" s="59" t="s">
        <v>38</v>
      </c>
      <c r="D22" s="59" t="s">
        <v>23</v>
      </c>
      <c r="E22" s="60">
        <v>1</v>
      </c>
      <c r="F22" s="61">
        <v>44636</v>
      </c>
      <c r="G22" s="62">
        <v>2</v>
      </c>
      <c r="H22" s="59"/>
      <c r="I22" s="26" t="str">
        <f ca="1">IF(AND($C22="Goal",I$7&gt;=$F22,I$7&lt;=$F22+$G22-1),2,IF(AND($C22="Milestone",I$7&gt;=$F22,I$7&lt;=$F22+$G22-1),1,""))</f>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ref="X22:BD22" ca="1" si="10">IF(AND($C22="Goal",X$7&gt;=$F22,X$7&lt;=$F22+$G22-1),2,IF(AND($C22="Milestone",X$7&gt;=$F22,X$7&lt;=$F22+$G22-1),1,""))</f>
        <v/>
      </c>
      <c r="Y22" s="26" t="str">
        <f t="shared" ca="1" si="10"/>
        <v/>
      </c>
      <c r="Z22" s="26" t="str">
        <f t="shared" ca="1" si="10"/>
        <v/>
      </c>
      <c r="AA22" s="26" t="str">
        <f t="shared" ca="1" si="10"/>
        <v/>
      </c>
      <c r="AB22" s="26" t="str">
        <f t="shared" ca="1" si="10"/>
        <v/>
      </c>
      <c r="AC22" s="26" t="str">
        <f t="shared" ca="1" si="10"/>
        <v/>
      </c>
      <c r="AD22" s="26" t="str">
        <f t="shared" ca="1" si="10"/>
        <v/>
      </c>
      <c r="AE22" s="26" t="str">
        <f t="shared" ca="1" si="10"/>
        <v/>
      </c>
      <c r="AF22" s="26" t="str">
        <f t="shared" ca="1" si="10"/>
        <v/>
      </c>
      <c r="AG22" s="26" t="str">
        <f t="shared" ca="1" si="10"/>
        <v/>
      </c>
      <c r="AH22" s="26" t="str">
        <f t="shared" ca="1" si="10"/>
        <v/>
      </c>
      <c r="AI22" s="26" t="str">
        <f t="shared" ca="1" si="10"/>
        <v/>
      </c>
      <c r="AJ22" s="26" t="str">
        <f t="shared" ca="1" si="10"/>
        <v/>
      </c>
      <c r="AK22" s="26" t="str">
        <f t="shared" ca="1" si="10"/>
        <v/>
      </c>
      <c r="AL22" s="26">
        <f t="shared" ca="1" si="10"/>
        <v>2</v>
      </c>
      <c r="AM22" s="26">
        <f t="shared" ca="1" si="10"/>
        <v>2</v>
      </c>
      <c r="AN22" s="26" t="str">
        <f t="shared" ca="1" si="10"/>
        <v/>
      </c>
      <c r="AO22" s="26" t="str">
        <f t="shared" ca="1" si="10"/>
        <v/>
      </c>
      <c r="AP22" s="26" t="str">
        <f t="shared" ca="1" si="10"/>
        <v/>
      </c>
      <c r="AQ22" s="26" t="str">
        <f t="shared" ca="1" si="10"/>
        <v/>
      </c>
      <c r="AR22" s="26" t="str">
        <f t="shared" ca="1" si="10"/>
        <v/>
      </c>
      <c r="AS22" s="26" t="str">
        <f t="shared" ca="1" si="10"/>
        <v/>
      </c>
      <c r="AT22" s="26" t="str">
        <f t="shared" ca="1" si="10"/>
        <v/>
      </c>
      <c r="AU22" s="26" t="str">
        <f t="shared" ca="1" si="10"/>
        <v/>
      </c>
      <c r="AV22" s="26" t="str">
        <f t="shared" ca="1" si="10"/>
        <v/>
      </c>
      <c r="AW22" s="26" t="str">
        <f t="shared" ca="1" si="10"/>
        <v/>
      </c>
      <c r="AX22" s="26" t="str">
        <f t="shared" ca="1" si="10"/>
        <v/>
      </c>
      <c r="AY22" s="26" t="str">
        <f t="shared" ca="1" si="10"/>
        <v/>
      </c>
      <c r="AZ22" s="26" t="str">
        <f t="shared" ca="1" si="10"/>
        <v/>
      </c>
      <c r="BA22" s="26" t="str">
        <f t="shared" ca="1" si="10"/>
        <v/>
      </c>
      <c r="BB22" s="26" t="str">
        <f t="shared" ca="1" si="10"/>
        <v/>
      </c>
      <c r="BC22" s="26" t="str">
        <f t="shared" ca="1" si="10"/>
        <v/>
      </c>
      <c r="BD22" s="26" t="str">
        <f t="shared" ca="1" si="10"/>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10"/>
      <c r="B23" s="124" t="s">
        <v>39</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10"/>
      <c r="B24" s="63" t="s">
        <v>21</v>
      </c>
      <c r="C24" s="59" t="s">
        <v>22</v>
      </c>
      <c r="D24" s="59" t="s">
        <v>23</v>
      </c>
      <c r="E24" s="60">
        <v>1</v>
      </c>
      <c r="F24" s="61">
        <v>44613</v>
      </c>
      <c r="G24" s="62">
        <v>1</v>
      </c>
      <c r="H24" s="59"/>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1" customFormat="1" ht="40.15" customHeight="1">
      <c r="A25" s="9"/>
      <c r="B25" s="63" t="s">
        <v>40</v>
      </c>
      <c r="C25" s="59" t="s">
        <v>22</v>
      </c>
      <c r="D25" s="59" t="s">
        <v>30</v>
      </c>
      <c r="E25" s="60">
        <v>1</v>
      </c>
      <c r="F25" s="61">
        <v>44643</v>
      </c>
      <c r="G25" s="62">
        <v>1</v>
      </c>
      <c r="H25" s="59"/>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1" customFormat="1" ht="40.15" customHeight="1">
      <c r="A26" s="9"/>
      <c r="B26" s="63" t="s">
        <v>41</v>
      </c>
      <c r="C26" s="59" t="s">
        <v>22</v>
      </c>
      <c r="D26" s="59" t="s">
        <v>30</v>
      </c>
      <c r="E26" s="60">
        <v>1</v>
      </c>
      <c r="F26" s="61">
        <v>44663</v>
      </c>
      <c r="G26" s="62">
        <v>2</v>
      </c>
      <c r="H26" s="59"/>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1" customFormat="1" ht="40.15" customHeight="1">
      <c r="A27" s="9"/>
      <c r="B27" s="63" t="s">
        <v>42</v>
      </c>
      <c r="C27" s="59" t="s">
        <v>22</v>
      </c>
      <c r="D27" s="59" t="s">
        <v>27</v>
      </c>
      <c r="E27" s="60">
        <v>1</v>
      </c>
      <c r="F27" s="61">
        <v>44658</v>
      </c>
      <c r="G27" s="62">
        <v>1</v>
      </c>
      <c r="H27" s="59"/>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pans="1:64" s="1" customFormat="1" ht="40.15" customHeight="1">
      <c r="A28" s="9"/>
      <c r="B28" s="63" t="s">
        <v>43</v>
      </c>
      <c r="C28" s="59" t="s">
        <v>22</v>
      </c>
      <c r="D28" s="59" t="s">
        <v>27</v>
      </c>
      <c r="E28" s="60">
        <v>1</v>
      </c>
      <c r="F28" s="61">
        <v>44655</v>
      </c>
      <c r="G28" s="62">
        <v>2</v>
      </c>
      <c r="H28" s="59"/>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1" customFormat="1" ht="40.15" customHeight="1">
      <c r="A29" s="9"/>
      <c r="B29" s="63" t="s">
        <v>44</v>
      </c>
      <c r="C29" s="59" t="s">
        <v>22</v>
      </c>
      <c r="D29" s="59" t="s">
        <v>25</v>
      </c>
      <c r="E29" s="60">
        <v>1</v>
      </c>
      <c r="F29" s="61">
        <v>44662</v>
      </c>
      <c r="G29" s="62">
        <v>1</v>
      </c>
      <c r="H29" s="59"/>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s="1" customFormat="1" ht="40.15" customHeight="1">
      <c r="A30" s="9"/>
      <c r="B30" s="125" t="s">
        <v>45</v>
      </c>
      <c r="C30" s="59" t="s">
        <v>22</v>
      </c>
      <c r="D30" s="59" t="s">
        <v>23</v>
      </c>
      <c r="E30" s="60">
        <v>0.5</v>
      </c>
      <c r="F30" s="61">
        <v>44664</v>
      </c>
      <c r="G30" s="62">
        <v>2</v>
      </c>
      <c r="H30" s="59"/>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s="1" customFormat="1" ht="40.15" customHeight="1">
      <c r="A31" s="9"/>
      <c r="B31" s="63" t="s">
        <v>46</v>
      </c>
      <c r="C31" s="59" t="s">
        <v>36</v>
      </c>
      <c r="D31" s="59" t="s">
        <v>23</v>
      </c>
      <c r="E31" s="60">
        <v>0</v>
      </c>
      <c r="F31" s="61">
        <v>44665</v>
      </c>
      <c r="G31" s="62">
        <v>1</v>
      </c>
      <c r="H31" s="59"/>
      <c r="I31" s="26" t="str">
        <f t="shared" ref="I31:AN31" ca="1" si="11">IF(AND($C32="Goal",I$7&gt;=$F32,I$7&lt;=$F32+$G32-1),2,IF(AND($C32="Milestone",I$7&gt;=$F32,I$7&lt;=$F32+$G32-1),1,""))</f>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1"/>
        <v/>
      </c>
      <c r="S31" s="26" t="str">
        <f t="shared" ca="1" si="11"/>
        <v/>
      </c>
      <c r="T31" s="26" t="str">
        <f t="shared" ca="1" si="11"/>
        <v/>
      </c>
      <c r="U31" s="26" t="str">
        <f t="shared" ca="1" si="11"/>
        <v/>
      </c>
      <c r="V31" s="26" t="str">
        <f t="shared" ca="1" si="11"/>
        <v/>
      </c>
      <c r="W31" s="26" t="str">
        <f t="shared" ca="1" si="11"/>
        <v/>
      </c>
      <c r="X31" s="26" t="str">
        <f t="shared" ca="1" si="11"/>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11"/>
        <v/>
      </c>
      <c r="AO31" s="26" t="str">
        <f t="shared" ref="AO31:BL31" ca="1" si="12">IF(AND($C32="Goal",AO$7&gt;=$F32,AO$7&lt;=$F32+$G32-1),2,IF(AND($C32="Milestone",AO$7&gt;=$F32,AO$7&lt;=$F32+$G32-1),1,""))</f>
        <v/>
      </c>
      <c r="AP31" s="26" t="str">
        <f t="shared" ca="1" si="12"/>
        <v/>
      </c>
      <c r="AQ31" s="26" t="str">
        <f t="shared" ca="1" si="12"/>
        <v/>
      </c>
      <c r="AR31" s="26" t="str">
        <f t="shared" ca="1" si="12"/>
        <v/>
      </c>
      <c r="AS31" s="26" t="str">
        <f t="shared" ca="1" si="12"/>
        <v/>
      </c>
      <c r="AT31" s="26" t="str">
        <f t="shared" ca="1" si="12"/>
        <v/>
      </c>
      <c r="AU31" s="26" t="str">
        <f t="shared" ca="1" si="12"/>
        <v/>
      </c>
      <c r="AV31" s="26" t="str">
        <f t="shared" ca="1" si="12"/>
        <v/>
      </c>
      <c r="AW31" s="26" t="str">
        <f t="shared" ca="1" si="12"/>
        <v/>
      </c>
      <c r="AX31" s="26" t="str">
        <f t="shared" ca="1" si="12"/>
        <v/>
      </c>
      <c r="AY31" s="26" t="str">
        <f t="shared" ca="1" si="12"/>
        <v/>
      </c>
      <c r="AZ31" s="26" t="str">
        <f t="shared" ca="1" si="12"/>
        <v/>
      </c>
      <c r="BA31" s="26" t="str">
        <f t="shared" ca="1" si="12"/>
        <v/>
      </c>
      <c r="BB31" s="26" t="str">
        <f t="shared" ca="1" si="12"/>
        <v/>
      </c>
      <c r="BC31" s="26" t="str">
        <f t="shared" ca="1" si="12"/>
        <v/>
      </c>
      <c r="BD31" s="26" t="str">
        <f t="shared" ca="1" si="12"/>
        <v/>
      </c>
      <c r="BE31" s="26" t="str">
        <f t="shared" ca="1" si="12"/>
        <v/>
      </c>
      <c r="BF31" s="26" t="str">
        <f t="shared" ca="1" si="12"/>
        <v/>
      </c>
      <c r="BG31" s="26" t="str">
        <f t="shared" ca="1" si="12"/>
        <v/>
      </c>
      <c r="BH31" s="26" t="str">
        <f t="shared" ca="1" si="12"/>
        <v/>
      </c>
      <c r="BI31" s="26" t="str">
        <f t="shared" ca="1" si="12"/>
        <v/>
      </c>
      <c r="BJ31" s="26" t="str">
        <f t="shared" ca="1" si="12"/>
        <v/>
      </c>
      <c r="BK31" s="26" t="str">
        <f t="shared" ca="1" si="12"/>
        <v/>
      </c>
      <c r="BL31" s="26" t="str">
        <f t="shared" ca="1" si="12"/>
        <v/>
      </c>
    </row>
    <row r="32" spans="1:64" s="1" customFormat="1" ht="40.15" customHeight="1">
      <c r="A32" s="9"/>
      <c r="B32" s="63" t="s">
        <v>47</v>
      </c>
      <c r="C32" s="59" t="s">
        <v>38</v>
      </c>
      <c r="D32" s="59" t="s">
        <v>23</v>
      </c>
      <c r="E32" s="60">
        <v>0</v>
      </c>
      <c r="F32" s="61">
        <v>44702</v>
      </c>
      <c r="G32" s="62">
        <v>1</v>
      </c>
      <c r="H32" s="59"/>
      <c r="I32" s="26" t="str">
        <f t="shared" ref="I32:AN32" ca="1" si="13">IF(AND($C38="Goal",I$7&gt;=$F38,I$7&lt;=$F38+$G38-1),2,IF(AND($C38="Milestone",I$7&gt;=$F38,I$7&lt;=$F38+$G38-1),1,""))</f>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3"/>
        <v/>
      </c>
      <c r="Z32" s="26" t="str">
        <f t="shared" ca="1" si="13"/>
        <v/>
      </c>
      <c r="AA32" s="26" t="str">
        <f t="shared" ca="1" si="13"/>
        <v/>
      </c>
      <c r="AB32" s="26" t="str">
        <f t="shared" ca="1" si="13"/>
        <v/>
      </c>
      <c r="AC32" s="26" t="str">
        <f t="shared" ca="1" si="13"/>
        <v/>
      </c>
      <c r="AD32" s="26" t="str">
        <f t="shared" ca="1" si="13"/>
        <v/>
      </c>
      <c r="AE32" s="26" t="str">
        <f t="shared" ca="1" si="13"/>
        <v/>
      </c>
      <c r="AF32" s="26" t="str">
        <f t="shared" ca="1" si="13"/>
        <v/>
      </c>
      <c r="AG32" s="26" t="str">
        <f t="shared" ca="1" si="13"/>
        <v/>
      </c>
      <c r="AH32" s="26" t="str">
        <f t="shared" ca="1" si="13"/>
        <v/>
      </c>
      <c r="AI32" s="26" t="str">
        <f t="shared" ca="1" si="13"/>
        <v/>
      </c>
      <c r="AJ32" s="26" t="str">
        <f t="shared" ca="1" si="13"/>
        <v/>
      </c>
      <c r="AK32" s="26" t="str">
        <f t="shared" ca="1" si="13"/>
        <v/>
      </c>
      <c r="AL32" s="26" t="str">
        <f t="shared" ca="1" si="13"/>
        <v/>
      </c>
      <c r="AM32" s="26" t="str">
        <f t="shared" ca="1" si="13"/>
        <v/>
      </c>
      <c r="AN32" s="26" t="str">
        <f t="shared" ca="1" si="13"/>
        <v/>
      </c>
      <c r="AO32" s="26" t="str">
        <f t="shared" ref="AO32:BL32" ca="1" si="14">IF(AND($C38="Goal",AO$7&gt;=$F38,AO$7&lt;=$F38+$G38-1),2,IF(AND($C38="Milestone",AO$7&gt;=$F38,AO$7&lt;=$F38+$G38-1),1,""))</f>
        <v/>
      </c>
      <c r="AP32" s="26" t="str">
        <f t="shared" ca="1" si="14"/>
        <v/>
      </c>
      <c r="AQ32" s="26" t="str">
        <f t="shared" ca="1" si="14"/>
        <v/>
      </c>
      <c r="AR32" s="26" t="str">
        <f t="shared" ca="1" si="14"/>
        <v/>
      </c>
      <c r="AS32" s="26" t="str">
        <f t="shared" ca="1" si="14"/>
        <v/>
      </c>
      <c r="AT32" s="26" t="str">
        <f t="shared" ca="1" si="14"/>
        <v/>
      </c>
      <c r="AU32" s="26" t="str">
        <f t="shared" ca="1" si="14"/>
        <v/>
      </c>
      <c r="AV32" s="26" t="str">
        <f t="shared" ca="1" si="14"/>
        <v/>
      </c>
      <c r="AW32" s="26" t="str">
        <f t="shared" ca="1" si="14"/>
        <v/>
      </c>
      <c r="AX32" s="26" t="str">
        <f t="shared" ca="1" si="14"/>
        <v/>
      </c>
      <c r="AY32" s="26" t="str">
        <f t="shared" ca="1" si="14"/>
        <v/>
      </c>
      <c r="AZ32" s="26" t="str">
        <f t="shared" ca="1" si="14"/>
        <v/>
      </c>
      <c r="BA32" s="26" t="str">
        <f t="shared" ca="1" si="14"/>
        <v/>
      </c>
      <c r="BB32" s="26" t="str">
        <f t="shared" ca="1" si="14"/>
        <v/>
      </c>
      <c r="BC32" s="26" t="str">
        <f t="shared" ca="1" si="14"/>
        <v/>
      </c>
      <c r="BD32" s="26" t="str">
        <f t="shared" ca="1" si="14"/>
        <v/>
      </c>
      <c r="BE32" s="26" t="str">
        <f t="shared" ca="1" si="14"/>
        <v/>
      </c>
      <c r="BF32" s="26" t="str">
        <f t="shared" ca="1" si="14"/>
        <v/>
      </c>
      <c r="BG32" s="26" t="str">
        <f t="shared" ca="1" si="14"/>
        <v/>
      </c>
      <c r="BH32" s="26" t="str">
        <f t="shared" ca="1" si="14"/>
        <v/>
      </c>
      <c r="BI32" s="26" t="str">
        <f t="shared" ca="1" si="14"/>
        <v/>
      </c>
      <c r="BJ32" s="26" t="str">
        <f t="shared" ca="1" si="14"/>
        <v/>
      </c>
      <c r="BK32" s="26" t="str">
        <f t="shared" ca="1" si="14"/>
        <v/>
      </c>
      <c r="BL32" s="26" t="str">
        <f t="shared" ca="1" si="14"/>
        <v/>
      </c>
    </row>
    <row r="33" spans="1:65" s="1" customFormat="1" ht="40.15" customHeight="1">
      <c r="A33" s="9"/>
      <c r="B33" s="124" t="s">
        <v>48</v>
      </c>
      <c r="C33" s="59"/>
      <c r="D33" s="59"/>
      <c r="E33" s="60"/>
      <c r="F33" s="61"/>
      <c r="G33" s="62"/>
      <c r="H33" s="59"/>
      <c r="I33" s="26" t="str">
        <f t="shared" ref="I33:AN33" ca="1" si="15">IF(AND($C39="Goal",I$7&gt;=$F39,I$7&lt;=$F39+$G39-1),2,IF(AND($C39="Milestone",I$7&gt;=$F39,I$7&lt;=$F39+$G39-1),1,""))</f>
        <v/>
      </c>
      <c r="J33" s="26" t="str">
        <f t="shared" ca="1" si="15"/>
        <v/>
      </c>
      <c r="K33" s="26" t="str">
        <f t="shared" ca="1" si="15"/>
        <v/>
      </c>
      <c r="L33" s="26" t="str">
        <f t="shared" ca="1" si="15"/>
        <v/>
      </c>
      <c r="M33" s="26" t="str">
        <f t="shared" ca="1" si="15"/>
        <v/>
      </c>
      <c r="N33" s="26" t="str">
        <f t="shared" ca="1" si="15"/>
        <v/>
      </c>
      <c r="O33" s="26" t="str">
        <f t="shared" ca="1" si="15"/>
        <v/>
      </c>
      <c r="P33" s="26" t="str">
        <f t="shared" ca="1" si="15"/>
        <v/>
      </c>
      <c r="Q33" s="26" t="str">
        <f t="shared" ca="1" si="15"/>
        <v/>
      </c>
      <c r="R33" s="26" t="str">
        <f t="shared" ca="1" si="15"/>
        <v/>
      </c>
      <c r="S33" s="26" t="str">
        <f t="shared" ca="1" si="15"/>
        <v/>
      </c>
      <c r="T33" s="26" t="str">
        <f t="shared" ca="1" si="15"/>
        <v/>
      </c>
      <c r="U33" s="26" t="str">
        <f t="shared" ca="1" si="15"/>
        <v/>
      </c>
      <c r="V33" s="26" t="str">
        <f t="shared" ca="1" si="15"/>
        <v/>
      </c>
      <c r="W33" s="26" t="str">
        <f t="shared" ca="1" si="15"/>
        <v/>
      </c>
      <c r="X33" s="26" t="str">
        <f t="shared" ca="1" si="15"/>
        <v/>
      </c>
      <c r="Y33" s="26" t="str">
        <f t="shared" ca="1" si="15"/>
        <v/>
      </c>
      <c r="Z33" s="26" t="str">
        <f t="shared" ca="1" si="15"/>
        <v/>
      </c>
      <c r="AA33" s="26" t="str">
        <f t="shared" ca="1" si="15"/>
        <v/>
      </c>
      <c r="AB33" s="26" t="str">
        <f t="shared" ca="1" si="15"/>
        <v/>
      </c>
      <c r="AC33" s="26" t="str">
        <f t="shared" ca="1" si="15"/>
        <v/>
      </c>
      <c r="AD33" s="26" t="str">
        <f t="shared" ca="1" si="15"/>
        <v/>
      </c>
      <c r="AE33" s="26" t="str">
        <f t="shared" ca="1" si="15"/>
        <v/>
      </c>
      <c r="AF33" s="26" t="str">
        <f t="shared" ca="1" si="15"/>
        <v/>
      </c>
      <c r="AG33" s="26" t="str">
        <f t="shared" ca="1" si="15"/>
        <v/>
      </c>
      <c r="AH33" s="26" t="str">
        <f t="shared" ca="1" si="15"/>
        <v/>
      </c>
      <c r="AI33" s="26" t="str">
        <f t="shared" ca="1" si="15"/>
        <v/>
      </c>
      <c r="AJ33" s="26" t="str">
        <f t="shared" ca="1" si="15"/>
        <v/>
      </c>
      <c r="AK33" s="26" t="str">
        <f t="shared" ca="1" si="15"/>
        <v/>
      </c>
      <c r="AL33" s="26" t="str">
        <f t="shared" ca="1" si="15"/>
        <v/>
      </c>
      <c r="AM33" s="26" t="str">
        <f t="shared" ca="1" si="15"/>
        <v/>
      </c>
      <c r="AN33" s="26" t="str">
        <f t="shared" ca="1" si="15"/>
        <v/>
      </c>
      <c r="AO33" s="26" t="str">
        <f t="shared" ref="AO33:BL33" ca="1" si="16">IF(AND($C39="Goal",AO$7&gt;=$F39,AO$7&lt;=$F39+$G39-1),2,IF(AND($C39="Milestone",AO$7&gt;=$F39,AO$7&lt;=$F39+$G39-1),1,""))</f>
        <v/>
      </c>
      <c r="AP33" s="26" t="str">
        <f t="shared" ca="1" si="16"/>
        <v/>
      </c>
      <c r="AQ33" s="26" t="str">
        <f t="shared" ca="1" si="16"/>
        <v/>
      </c>
      <c r="AR33" s="26" t="str">
        <f t="shared" ca="1" si="16"/>
        <v/>
      </c>
      <c r="AS33" s="26" t="str">
        <f t="shared" ca="1" si="16"/>
        <v/>
      </c>
      <c r="AT33" s="26" t="str">
        <f t="shared" ca="1" si="16"/>
        <v/>
      </c>
      <c r="AU33" s="26" t="str">
        <f t="shared" ca="1" si="16"/>
        <v/>
      </c>
      <c r="AV33" s="26" t="str">
        <f t="shared" ca="1" si="16"/>
        <v/>
      </c>
      <c r="AW33" s="26" t="str">
        <f t="shared" ca="1" si="16"/>
        <v/>
      </c>
      <c r="AX33" s="26" t="str">
        <f t="shared" ca="1" si="16"/>
        <v/>
      </c>
      <c r="AY33" s="26" t="str">
        <f t="shared" ca="1" si="16"/>
        <v/>
      </c>
      <c r="AZ33" s="26" t="str">
        <f t="shared" ca="1" si="16"/>
        <v/>
      </c>
      <c r="BA33" s="26" t="str">
        <f t="shared" ca="1" si="16"/>
        <v/>
      </c>
      <c r="BB33" s="26" t="str">
        <f t="shared" ca="1" si="16"/>
        <v/>
      </c>
      <c r="BC33" s="26" t="str">
        <f t="shared" ca="1" si="16"/>
        <v/>
      </c>
      <c r="BD33" s="26" t="str">
        <f t="shared" ca="1" si="16"/>
        <v/>
      </c>
      <c r="BE33" s="26" t="str">
        <f t="shared" ca="1" si="16"/>
        <v/>
      </c>
      <c r="BF33" s="26" t="str">
        <f t="shared" ca="1" si="16"/>
        <v/>
      </c>
      <c r="BG33" s="26" t="str">
        <f t="shared" ca="1" si="16"/>
        <v/>
      </c>
      <c r="BH33" s="26" t="str">
        <f t="shared" ca="1" si="16"/>
        <v/>
      </c>
      <c r="BI33" s="26" t="str">
        <f t="shared" ca="1" si="16"/>
        <v/>
      </c>
      <c r="BJ33" s="26" t="str">
        <f t="shared" ca="1" si="16"/>
        <v/>
      </c>
      <c r="BK33" s="26" t="str">
        <f t="shared" ca="1" si="16"/>
        <v/>
      </c>
      <c r="BL33" s="26" t="str">
        <f t="shared" ca="1" si="16"/>
        <v/>
      </c>
    </row>
    <row r="34" spans="1:65" s="1" customFormat="1" ht="40.15" customHeight="1">
      <c r="A34" s="9"/>
      <c r="B34" s="63" t="s">
        <v>49</v>
      </c>
      <c r="C34" s="59" t="s">
        <v>50</v>
      </c>
      <c r="D34" s="59"/>
      <c r="E34" s="60"/>
      <c r="F34" s="61">
        <v>44683</v>
      </c>
      <c r="G34" s="62">
        <v>2</v>
      </c>
      <c r="H34" s="59"/>
      <c r="I34" s="26" t="str">
        <f t="shared" ref="I34:AN34" ca="1" si="17">IF(AND($C40="Goal",I$7&gt;=$F40,I$7&lt;=$F40+$G40-1),2,IF(AND($C40="Milestone",I$7&gt;=$F40,I$7&lt;=$F40+$G40-1),1,""))</f>
        <v/>
      </c>
      <c r="J34" s="26" t="str">
        <f t="shared" ca="1" si="17"/>
        <v/>
      </c>
      <c r="K34" s="26" t="str">
        <f t="shared" ca="1" si="17"/>
        <v/>
      </c>
      <c r="L34" s="26" t="str">
        <f t="shared" ca="1" si="17"/>
        <v/>
      </c>
      <c r="M34" s="26" t="str">
        <f t="shared" ca="1" si="17"/>
        <v/>
      </c>
      <c r="N34" s="26" t="str">
        <f t="shared" ca="1" si="17"/>
        <v/>
      </c>
      <c r="O34" s="26" t="str">
        <f t="shared" ca="1" si="17"/>
        <v/>
      </c>
      <c r="P34" s="26" t="str">
        <f t="shared" ca="1" si="17"/>
        <v/>
      </c>
      <c r="Q34" s="26" t="str">
        <f t="shared" ca="1" si="17"/>
        <v/>
      </c>
      <c r="R34" s="26" t="str">
        <f t="shared" ca="1" si="17"/>
        <v/>
      </c>
      <c r="S34" s="26" t="str">
        <f t="shared" ca="1" si="17"/>
        <v/>
      </c>
      <c r="T34" s="26" t="str">
        <f t="shared" ca="1" si="17"/>
        <v/>
      </c>
      <c r="U34" s="26" t="str">
        <f t="shared" ca="1" si="17"/>
        <v/>
      </c>
      <c r="V34" s="26" t="str">
        <f t="shared" ca="1" si="17"/>
        <v/>
      </c>
      <c r="W34" s="26" t="str">
        <f t="shared" ca="1" si="17"/>
        <v/>
      </c>
      <c r="X34" s="26" t="str">
        <f t="shared" ca="1" si="17"/>
        <v/>
      </c>
      <c r="Y34" s="26" t="str">
        <f t="shared" ca="1" si="17"/>
        <v/>
      </c>
      <c r="Z34" s="26" t="str">
        <f t="shared" ca="1" si="17"/>
        <v/>
      </c>
      <c r="AA34" s="26" t="str">
        <f t="shared" ca="1" si="17"/>
        <v/>
      </c>
      <c r="AB34" s="26" t="str">
        <f t="shared" ca="1" si="17"/>
        <v/>
      </c>
      <c r="AC34" s="26" t="str">
        <f t="shared" ca="1" si="17"/>
        <v/>
      </c>
      <c r="AD34" s="26" t="str">
        <f t="shared" ca="1" si="17"/>
        <v/>
      </c>
      <c r="AE34" s="26" t="str">
        <f t="shared" ca="1" si="17"/>
        <v/>
      </c>
      <c r="AF34" s="26" t="str">
        <f t="shared" ca="1" si="17"/>
        <v/>
      </c>
      <c r="AG34" s="26" t="str">
        <f t="shared" ca="1" si="17"/>
        <v/>
      </c>
      <c r="AH34" s="26" t="str">
        <f t="shared" ca="1" si="17"/>
        <v/>
      </c>
      <c r="AI34" s="26" t="str">
        <f t="shared" ca="1" si="17"/>
        <v/>
      </c>
      <c r="AJ34" s="26" t="str">
        <f t="shared" ca="1" si="17"/>
        <v/>
      </c>
      <c r="AK34" s="26" t="str">
        <f t="shared" ca="1" si="17"/>
        <v/>
      </c>
      <c r="AL34" s="26" t="str">
        <f t="shared" ca="1" si="17"/>
        <v/>
      </c>
      <c r="AM34" s="26" t="str">
        <f t="shared" ca="1" si="17"/>
        <v/>
      </c>
      <c r="AN34" s="26" t="str">
        <f t="shared" ca="1" si="17"/>
        <v/>
      </c>
      <c r="AO34" s="26" t="str">
        <f t="shared" ref="AO34:BL34" ca="1" si="18">IF(AND($C40="Goal",AO$7&gt;=$F40,AO$7&lt;=$F40+$G40-1),2,IF(AND($C40="Milestone",AO$7&gt;=$F40,AO$7&lt;=$F40+$G40-1),1,""))</f>
        <v/>
      </c>
      <c r="AP34" s="26" t="str">
        <f t="shared" ca="1" si="18"/>
        <v/>
      </c>
      <c r="AQ34" s="26" t="str">
        <f t="shared" ca="1" si="18"/>
        <v/>
      </c>
      <c r="AR34" s="26" t="str">
        <f t="shared" ca="1" si="18"/>
        <v/>
      </c>
      <c r="AS34" s="26" t="str">
        <f t="shared" ca="1" si="18"/>
        <v/>
      </c>
      <c r="AT34" s="26" t="str">
        <f t="shared" ca="1" si="18"/>
        <v/>
      </c>
      <c r="AU34" s="26" t="str">
        <f t="shared" ca="1" si="18"/>
        <v/>
      </c>
      <c r="AV34" s="26" t="str">
        <f t="shared" ca="1" si="18"/>
        <v/>
      </c>
      <c r="AW34" s="26" t="str">
        <f t="shared" ca="1" si="18"/>
        <v/>
      </c>
      <c r="AX34" s="26" t="str">
        <f t="shared" ca="1" si="18"/>
        <v/>
      </c>
      <c r="AY34" s="26" t="str">
        <f t="shared" ca="1" si="18"/>
        <v/>
      </c>
      <c r="AZ34" s="26" t="str">
        <f t="shared" ca="1" si="18"/>
        <v/>
      </c>
      <c r="BA34" s="26" t="str">
        <f t="shared" ca="1" si="18"/>
        <v/>
      </c>
      <c r="BB34" s="26" t="str">
        <f t="shared" ca="1" si="18"/>
        <v/>
      </c>
      <c r="BC34" s="26" t="str">
        <f t="shared" ca="1" si="18"/>
        <v/>
      </c>
      <c r="BD34" s="26" t="str">
        <f t="shared" ca="1" si="18"/>
        <v/>
      </c>
      <c r="BE34" s="26" t="str">
        <f t="shared" ca="1" si="18"/>
        <v/>
      </c>
      <c r="BF34" s="26" t="str">
        <f t="shared" ca="1" si="18"/>
        <v/>
      </c>
      <c r="BG34" s="26" t="str">
        <f t="shared" ca="1" si="18"/>
        <v/>
      </c>
      <c r="BH34" s="26" t="str">
        <f t="shared" ca="1" si="18"/>
        <v/>
      </c>
      <c r="BI34" s="26" t="str">
        <f t="shared" ca="1" si="18"/>
        <v/>
      </c>
      <c r="BJ34" s="26" t="str">
        <f t="shared" ca="1" si="18"/>
        <v/>
      </c>
      <c r="BK34" s="26" t="str">
        <f t="shared" ca="1" si="18"/>
        <v/>
      </c>
      <c r="BL34" s="26" t="str">
        <f t="shared" ca="1" si="18"/>
        <v/>
      </c>
    </row>
    <row r="35" spans="1:65" s="1" customFormat="1" ht="40.15" customHeight="1">
      <c r="A35" s="9"/>
      <c r="B35" s="63" t="s">
        <v>51</v>
      </c>
      <c r="C35" s="59" t="s">
        <v>50</v>
      </c>
      <c r="D35" s="59"/>
      <c r="E35" s="60"/>
      <c r="F35" s="61">
        <v>44683</v>
      </c>
      <c r="G35" s="62">
        <v>2</v>
      </c>
      <c r="H35" s="59"/>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pans="1:65" s="1" customFormat="1" ht="40.15" customHeight="1">
      <c r="A36" s="9"/>
      <c r="B36" s="63" t="s">
        <v>52</v>
      </c>
      <c r="C36" s="59" t="s">
        <v>50</v>
      </c>
      <c r="D36" s="59"/>
      <c r="E36" s="60"/>
      <c r="F36" s="61">
        <v>44683</v>
      </c>
      <c r="G36" s="62">
        <v>2</v>
      </c>
      <c r="H36" s="59"/>
      <c r="I36" s="26" t="str">
        <f t="shared" ref="I36:AN36" ca="1" si="19">IF(AND($C42="Goal",I$7&gt;=$F42,I$7&lt;=$F42+$G42-1),2,IF(AND($C42="Milestone",I$7&gt;=$F42,I$7&lt;=$F42+$G42-1),1,""))</f>
        <v/>
      </c>
      <c r="J36" s="26" t="str">
        <f t="shared" ca="1" si="19"/>
        <v/>
      </c>
      <c r="K36" s="26" t="str">
        <f t="shared" ca="1" si="19"/>
        <v/>
      </c>
      <c r="L36" s="26" t="str">
        <f t="shared" ca="1" si="19"/>
        <v/>
      </c>
      <c r="M36" s="26" t="str">
        <f t="shared" ca="1" si="19"/>
        <v/>
      </c>
      <c r="N36" s="26" t="str">
        <f t="shared" ca="1" si="19"/>
        <v/>
      </c>
      <c r="O36" s="26" t="str">
        <f t="shared" ca="1" si="19"/>
        <v/>
      </c>
      <c r="P36" s="26" t="str">
        <f t="shared" ca="1" si="19"/>
        <v/>
      </c>
      <c r="Q36" s="26" t="str">
        <f t="shared" ca="1" si="19"/>
        <v/>
      </c>
      <c r="R36" s="26" t="str">
        <f t="shared" ca="1" si="19"/>
        <v/>
      </c>
      <c r="S36" s="26" t="str">
        <f t="shared" ca="1" si="19"/>
        <v/>
      </c>
      <c r="T36" s="26" t="str">
        <f t="shared" ca="1" si="19"/>
        <v/>
      </c>
      <c r="U36" s="26" t="str">
        <f t="shared" ca="1" si="19"/>
        <v/>
      </c>
      <c r="V36" s="26" t="str">
        <f t="shared" ca="1" si="19"/>
        <v/>
      </c>
      <c r="W36" s="26" t="str">
        <f t="shared" ca="1" si="19"/>
        <v/>
      </c>
      <c r="X36" s="26" t="str">
        <f t="shared" ca="1" si="19"/>
        <v/>
      </c>
      <c r="Y36" s="26" t="str">
        <f t="shared" ca="1" si="19"/>
        <v/>
      </c>
      <c r="Z36" s="26" t="str">
        <f t="shared" ca="1" si="19"/>
        <v/>
      </c>
      <c r="AA36" s="26" t="str">
        <f t="shared" ca="1" si="19"/>
        <v/>
      </c>
      <c r="AB36" s="26" t="str">
        <f t="shared" ca="1" si="19"/>
        <v/>
      </c>
      <c r="AC36" s="26" t="str">
        <f t="shared" ca="1" si="19"/>
        <v/>
      </c>
      <c r="AD36" s="26" t="str">
        <f t="shared" ca="1" si="19"/>
        <v/>
      </c>
      <c r="AE36" s="26" t="str">
        <f t="shared" ca="1" si="19"/>
        <v/>
      </c>
      <c r="AF36" s="26" t="str">
        <f t="shared" ca="1" si="19"/>
        <v/>
      </c>
      <c r="AG36" s="26" t="str">
        <f t="shared" ca="1" si="19"/>
        <v/>
      </c>
      <c r="AH36" s="26" t="str">
        <f t="shared" ca="1" si="19"/>
        <v/>
      </c>
      <c r="AI36" s="26" t="str">
        <f t="shared" ca="1" si="19"/>
        <v/>
      </c>
      <c r="AJ36" s="26" t="str">
        <f t="shared" ca="1" si="19"/>
        <v/>
      </c>
      <c r="AK36" s="26" t="str">
        <f t="shared" ca="1" si="19"/>
        <v/>
      </c>
      <c r="AL36" s="26" t="str">
        <f t="shared" ca="1" si="19"/>
        <v/>
      </c>
      <c r="AM36" s="26" t="str">
        <f t="shared" ca="1" si="19"/>
        <v/>
      </c>
      <c r="AN36" s="26" t="str">
        <f t="shared" ca="1" si="19"/>
        <v/>
      </c>
      <c r="AO36" s="26" t="str">
        <f t="shared" ref="AO36:BL36" ca="1" si="20">IF(AND($C42="Goal",AO$7&gt;=$F42,AO$7&lt;=$F42+$G42-1),2,IF(AND($C42="Milestone",AO$7&gt;=$F42,AO$7&lt;=$F42+$G42-1),1,""))</f>
        <v/>
      </c>
      <c r="AP36" s="26" t="str">
        <f t="shared" ca="1" si="20"/>
        <v/>
      </c>
      <c r="AQ36" s="26" t="str">
        <f t="shared" ca="1" si="20"/>
        <v/>
      </c>
      <c r="AR36" s="26" t="str">
        <f t="shared" ca="1" si="20"/>
        <v/>
      </c>
      <c r="AS36" s="26" t="str">
        <f t="shared" ca="1" si="20"/>
        <v/>
      </c>
      <c r="AT36" s="26" t="str">
        <f t="shared" ca="1" si="20"/>
        <v/>
      </c>
      <c r="AU36" s="26" t="str">
        <f t="shared" ca="1" si="20"/>
        <v/>
      </c>
      <c r="AV36" s="26" t="str">
        <f t="shared" ca="1" si="20"/>
        <v/>
      </c>
      <c r="AW36" s="26" t="str">
        <f t="shared" ca="1" si="20"/>
        <v/>
      </c>
      <c r="AX36" s="26" t="str">
        <f t="shared" ca="1" si="20"/>
        <v/>
      </c>
      <c r="AY36" s="26" t="str">
        <f t="shared" ca="1" si="20"/>
        <v/>
      </c>
      <c r="AZ36" s="26" t="str">
        <f t="shared" ca="1" si="20"/>
        <v/>
      </c>
      <c r="BA36" s="26" t="str">
        <f t="shared" ca="1" si="20"/>
        <v/>
      </c>
      <c r="BB36" s="26" t="str">
        <f t="shared" ca="1" si="20"/>
        <v/>
      </c>
      <c r="BC36" s="26" t="str">
        <f t="shared" ca="1" si="20"/>
        <v/>
      </c>
      <c r="BD36" s="26" t="str">
        <f t="shared" ca="1" si="20"/>
        <v/>
      </c>
      <c r="BE36" s="26" t="str">
        <f t="shared" ca="1" si="20"/>
        <v/>
      </c>
      <c r="BF36" s="26" t="str">
        <f t="shared" ca="1" si="20"/>
        <v/>
      </c>
      <c r="BG36" s="26" t="str">
        <f t="shared" ca="1" si="20"/>
        <v/>
      </c>
      <c r="BH36" s="26" t="str">
        <f t="shared" ca="1" si="20"/>
        <v/>
      </c>
      <c r="BI36" s="26" t="str">
        <f t="shared" ca="1" si="20"/>
        <v/>
      </c>
      <c r="BJ36" s="26" t="str">
        <f t="shared" ca="1" si="20"/>
        <v/>
      </c>
      <c r="BK36" s="26" t="str">
        <f t="shared" ca="1" si="20"/>
        <v/>
      </c>
      <c r="BL36" s="26" t="str">
        <f t="shared" ca="1" si="20"/>
        <v/>
      </c>
    </row>
    <row r="37" spans="1:65" s="1" customFormat="1" ht="40.15" customHeight="1">
      <c r="A37" s="9"/>
      <c r="B37" s="63" t="s">
        <v>53</v>
      </c>
      <c r="C37" s="59" t="s">
        <v>50</v>
      </c>
      <c r="D37" s="59"/>
      <c r="E37" s="60"/>
      <c r="F37" s="61">
        <v>44683</v>
      </c>
      <c r="G37" s="62">
        <v>2</v>
      </c>
      <c r="H37" s="59"/>
      <c r="I37" s="26" t="str">
        <f t="shared" ref="I37:AN37" ca="1" si="21">IF(AND($C43="Goal",I$7&gt;=$F43,I$7&lt;=$F43+$G43-1),2,IF(AND($C43="Milestone",I$7&gt;=$F43,I$7&lt;=$F43+$G43-1),1,""))</f>
        <v/>
      </c>
      <c r="J37" s="26" t="str">
        <f t="shared" ca="1" si="21"/>
        <v/>
      </c>
      <c r="K37" s="26" t="str">
        <f t="shared" ca="1" si="21"/>
        <v/>
      </c>
      <c r="L37" s="26" t="str">
        <f t="shared" ca="1" si="21"/>
        <v/>
      </c>
      <c r="M37" s="26" t="str">
        <f t="shared" ca="1" si="21"/>
        <v/>
      </c>
      <c r="N37" s="26" t="str">
        <f t="shared" ca="1" si="21"/>
        <v/>
      </c>
      <c r="O37" s="26" t="str">
        <f t="shared" ca="1" si="21"/>
        <v/>
      </c>
      <c r="P37" s="26" t="str">
        <f t="shared" ca="1" si="21"/>
        <v/>
      </c>
      <c r="Q37" s="26" t="str">
        <f t="shared" ca="1" si="21"/>
        <v/>
      </c>
      <c r="R37" s="26" t="str">
        <f t="shared" ca="1" si="21"/>
        <v/>
      </c>
      <c r="S37" s="26" t="str">
        <f t="shared" ca="1" si="21"/>
        <v/>
      </c>
      <c r="T37" s="26" t="str">
        <f t="shared" ca="1" si="21"/>
        <v/>
      </c>
      <c r="U37" s="26" t="str">
        <f t="shared" ca="1" si="21"/>
        <v/>
      </c>
      <c r="V37" s="26" t="str">
        <f t="shared" ca="1" si="21"/>
        <v/>
      </c>
      <c r="W37" s="26" t="str">
        <f t="shared" ca="1" si="21"/>
        <v/>
      </c>
      <c r="X37" s="26" t="str">
        <f t="shared" ca="1" si="21"/>
        <v/>
      </c>
      <c r="Y37" s="26" t="str">
        <f t="shared" ca="1" si="21"/>
        <v/>
      </c>
      <c r="Z37" s="26" t="str">
        <f t="shared" ca="1" si="21"/>
        <v/>
      </c>
      <c r="AA37" s="26" t="str">
        <f t="shared" ca="1" si="21"/>
        <v/>
      </c>
      <c r="AB37" s="26" t="str">
        <f t="shared" ca="1" si="21"/>
        <v/>
      </c>
      <c r="AC37" s="26" t="str">
        <f t="shared" ca="1" si="21"/>
        <v/>
      </c>
      <c r="AD37" s="26" t="str">
        <f t="shared" ca="1" si="21"/>
        <v/>
      </c>
      <c r="AE37" s="26" t="str">
        <f t="shared" ca="1" si="21"/>
        <v/>
      </c>
      <c r="AF37" s="26" t="str">
        <f t="shared" ca="1" si="21"/>
        <v/>
      </c>
      <c r="AG37" s="26" t="str">
        <f t="shared" ca="1" si="21"/>
        <v/>
      </c>
      <c r="AH37" s="26" t="str">
        <f t="shared" ca="1" si="21"/>
        <v/>
      </c>
      <c r="AI37" s="26" t="str">
        <f t="shared" ca="1" si="21"/>
        <v/>
      </c>
      <c r="AJ37" s="26" t="str">
        <f t="shared" ca="1" si="21"/>
        <v/>
      </c>
      <c r="AK37" s="26" t="str">
        <f t="shared" ca="1" si="21"/>
        <v/>
      </c>
      <c r="AL37" s="26" t="str">
        <f t="shared" ca="1" si="21"/>
        <v/>
      </c>
      <c r="AM37" s="26" t="str">
        <f t="shared" ca="1" si="21"/>
        <v/>
      </c>
      <c r="AN37" s="26" t="str">
        <f t="shared" ca="1" si="21"/>
        <v/>
      </c>
      <c r="AO37" s="26" t="str">
        <f t="shared" ref="AO37:BL37" ca="1" si="22">IF(AND($C43="Goal",AO$7&gt;=$F43,AO$7&lt;=$F43+$G43-1),2,IF(AND($C43="Milestone",AO$7&gt;=$F43,AO$7&lt;=$F43+$G43-1),1,""))</f>
        <v/>
      </c>
      <c r="AP37" s="26" t="str">
        <f t="shared" ca="1" si="22"/>
        <v/>
      </c>
      <c r="AQ37" s="26" t="str">
        <f t="shared" ca="1" si="22"/>
        <v/>
      </c>
      <c r="AR37" s="26" t="str">
        <f t="shared" ca="1" si="22"/>
        <v/>
      </c>
      <c r="AS37" s="26" t="str">
        <f t="shared" ca="1" si="22"/>
        <v/>
      </c>
      <c r="AT37" s="26" t="str">
        <f t="shared" ca="1" si="22"/>
        <v/>
      </c>
      <c r="AU37" s="26" t="str">
        <f t="shared" ca="1" si="22"/>
        <v/>
      </c>
      <c r="AV37" s="26" t="str">
        <f t="shared" ca="1" si="22"/>
        <v/>
      </c>
      <c r="AW37" s="26" t="str">
        <f t="shared" ca="1" si="22"/>
        <v/>
      </c>
      <c r="AX37" s="26" t="str">
        <f t="shared" ca="1" si="22"/>
        <v/>
      </c>
      <c r="AY37" s="26" t="str">
        <f t="shared" ca="1" si="22"/>
        <v/>
      </c>
      <c r="AZ37" s="26" t="str">
        <f t="shared" ca="1" si="22"/>
        <v/>
      </c>
      <c r="BA37" s="26" t="str">
        <f t="shared" ca="1" si="22"/>
        <v/>
      </c>
      <c r="BB37" s="26" t="str">
        <f t="shared" ca="1" si="22"/>
        <v/>
      </c>
      <c r="BC37" s="26" t="str">
        <f t="shared" ca="1" si="22"/>
        <v/>
      </c>
      <c r="BD37" s="26" t="str">
        <f t="shared" ca="1" si="22"/>
        <v/>
      </c>
      <c r="BE37" s="26" t="str">
        <f t="shared" ca="1" si="22"/>
        <v/>
      </c>
      <c r="BF37" s="26" t="str">
        <f t="shared" ca="1" si="22"/>
        <v/>
      </c>
      <c r="BG37" s="26" t="str">
        <f t="shared" ca="1" si="22"/>
        <v/>
      </c>
      <c r="BH37" s="26" t="str">
        <f t="shared" ca="1" si="22"/>
        <v/>
      </c>
      <c r="BI37" s="26" t="str">
        <f t="shared" ca="1" si="22"/>
        <v/>
      </c>
      <c r="BJ37" s="26" t="str">
        <f t="shared" ca="1" si="22"/>
        <v/>
      </c>
      <c r="BK37" s="26" t="str">
        <f t="shared" ca="1" si="22"/>
        <v/>
      </c>
      <c r="BL37" s="26" t="str">
        <f t="shared" ca="1" si="22"/>
        <v/>
      </c>
    </row>
    <row r="38" spans="1:65" s="1" customFormat="1" ht="40.15" customHeight="1">
      <c r="A38" s="9"/>
      <c r="B38" s="63" t="s">
        <v>54</v>
      </c>
      <c r="C38" s="59" t="s">
        <v>55</v>
      </c>
      <c r="D38" s="59"/>
      <c r="E38" s="60"/>
      <c r="F38" s="61">
        <v>44683</v>
      </c>
      <c r="G38" s="62">
        <v>2</v>
      </c>
      <c r="H38" s="59"/>
      <c r="I38" s="26" t="str">
        <f t="shared" ref="I38:AN38" ca="1" si="23">IF(AND($C44="Goal",I$7&gt;=$F44,I$7&lt;=$F44+$G44-1),2,IF(AND($C44="Milestone",I$7&gt;=$F44,I$7&lt;=$F44+$G44-1),1,""))</f>
        <v/>
      </c>
      <c r="J38" s="26" t="str">
        <f t="shared" ca="1" si="23"/>
        <v/>
      </c>
      <c r="K38" s="26" t="str">
        <f t="shared" ca="1" si="23"/>
        <v/>
      </c>
      <c r="L38" s="26" t="str">
        <f t="shared" ca="1" si="23"/>
        <v/>
      </c>
      <c r="M38" s="26" t="str">
        <f t="shared" ca="1" si="23"/>
        <v/>
      </c>
      <c r="N38" s="26" t="str">
        <f t="shared" ca="1" si="23"/>
        <v/>
      </c>
      <c r="O38" s="26" t="str">
        <f t="shared" ca="1" si="23"/>
        <v/>
      </c>
      <c r="P38" s="26" t="str">
        <f t="shared" ca="1" si="23"/>
        <v/>
      </c>
      <c r="Q38" s="26" t="str">
        <f t="shared" ca="1" si="23"/>
        <v/>
      </c>
      <c r="R38" s="26" t="str">
        <f t="shared" ca="1" si="23"/>
        <v/>
      </c>
      <c r="S38" s="26" t="str">
        <f t="shared" ca="1" si="23"/>
        <v/>
      </c>
      <c r="T38" s="26" t="str">
        <f t="shared" ca="1" si="23"/>
        <v/>
      </c>
      <c r="U38" s="26" t="str">
        <f t="shared" ca="1" si="23"/>
        <v/>
      </c>
      <c r="V38" s="26" t="str">
        <f t="shared" ca="1" si="23"/>
        <v/>
      </c>
      <c r="W38" s="26" t="str">
        <f t="shared" ca="1" si="23"/>
        <v/>
      </c>
      <c r="X38" s="26" t="str">
        <f t="shared" ca="1" si="23"/>
        <v/>
      </c>
      <c r="Y38" s="26" t="str">
        <f t="shared" ca="1" si="23"/>
        <v/>
      </c>
      <c r="Z38" s="26" t="str">
        <f t="shared" ca="1" si="23"/>
        <v/>
      </c>
      <c r="AA38" s="26" t="str">
        <f t="shared" ca="1" si="23"/>
        <v/>
      </c>
      <c r="AB38" s="26" t="str">
        <f t="shared" ca="1" si="23"/>
        <v/>
      </c>
      <c r="AC38" s="26" t="str">
        <f t="shared" ca="1" si="23"/>
        <v/>
      </c>
      <c r="AD38" s="26" t="str">
        <f t="shared" ca="1" si="23"/>
        <v/>
      </c>
      <c r="AE38" s="26" t="str">
        <f t="shared" ca="1" si="23"/>
        <v/>
      </c>
      <c r="AF38" s="26" t="str">
        <f t="shared" ca="1" si="23"/>
        <v/>
      </c>
      <c r="AG38" s="26" t="str">
        <f t="shared" ca="1" si="23"/>
        <v/>
      </c>
      <c r="AH38" s="26" t="str">
        <f t="shared" ca="1" si="23"/>
        <v/>
      </c>
      <c r="AI38" s="26" t="str">
        <f t="shared" ca="1" si="23"/>
        <v/>
      </c>
      <c r="AJ38" s="26" t="str">
        <f t="shared" ca="1" si="23"/>
        <v/>
      </c>
      <c r="AK38" s="26" t="str">
        <f t="shared" ca="1" si="23"/>
        <v/>
      </c>
      <c r="AL38" s="26" t="str">
        <f t="shared" ca="1" si="23"/>
        <v/>
      </c>
      <c r="AM38" s="26" t="str">
        <f t="shared" ca="1" si="23"/>
        <v/>
      </c>
      <c r="AN38" s="26" t="str">
        <f t="shared" ca="1" si="23"/>
        <v/>
      </c>
      <c r="AO38" s="26" t="str">
        <f t="shared" ref="AO38:BL38" ca="1" si="24">IF(AND($C44="Goal",AO$7&gt;=$F44,AO$7&lt;=$F44+$G44-1),2,IF(AND($C44="Milestone",AO$7&gt;=$F44,AO$7&lt;=$F44+$G44-1),1,""))</f>
        <v/>
      </c>
      <c r="AP38" s="26" t="str">
        <f t="shared" ca="1" si="24"/>
        <v/>
      </c>
      <c r="AQ38" s="26" t="str">
        <f t="shared" ca="1" si="24"/>
        <v/>
      </c>
      <c r="AR38" s="26" t="str">
        <f t="shared" ca="1" si="24"/>
        <v/>
      </c>
      <c r="AS38" s="26" t="str">
        <f t="shared" ca="1" si="24"/>
        <v/>
      </c>
      <c r="AT38" s="26" t="str">
        <f t="shared" ca="1" si="24"/>
        <v/>
      </c>
      <c r="AU38" s="26" t="str">
        <f t="shared" ca="1" si="24"/>
        <v/>
      </c>
      <c r="AV38" s="26" t="str">
        <f t="shared" ca="1" si="24"/>
        <v/>
      </c>
      <c r="AW38" s="26" t="str">
        <f t="shared" ca="1" si="24"/>
        <v/>
      </c>
      <c r="AX38" s="26" t="str">
        <f t="shared" ca="1" si="24"/>
        <v/>
      </c>
      <c r="AY38" s="26" t="str">
        <f t="shared" ca="1" si="24"/>
        <v/>
      </c>
      <c r="AZ38" s="26" t="str">
        <f t="shared" ca="1" si="24"/>
        <v/>
      </c>
      <c r="BA38" s="26" t="str">
        <f t="shared" ca="1" si="24"/>
        <v/>
      </c>
      <c r="BB38" s="26" t="str">
        <f t="shared" ca="1" si="24"/>
        <v/>
      </c>
      <c r="BC38" s="26" t="str">
        <f t="shared" ca="1" si="24"/>
        <v/>
      </c>
      <c r="BD38" s="26" t="str">
        <f t="shared" ca="1" si="24"/>
        <v/>
      </c>
      <c r="BE38" s="26" t="str">
        <f t="shared" ca="1" si="24"/>
        <v/>
      </c>
      <c r="BF38" s="26" t="str">
        <f t="shared" ca="1" si="24"/>
        <v/>
      </c>
      <c r="BG38" s="26" t="str">
        <f t="shared" ca="1" si="24"/>
        <v/>
      </c>
      <c r="BH38" s="26" t="str">
        <f t="shared" ca="1" si="24"/>
        <v/>
      </c>
      <c r="BI38" s="26" t="str">
        <f t="shared" ca="1" si="24"/>
        <v/>
      </c>
      <c r="BJ38" s="26" t="str">
        <f t="shared" ca="1" si="24"/>
        <v/>
      </c>
      <c r="BK38" s="26" t="str">
        <f t="shared" ca="1" si="24"/>
        <v/>
      </c>
      <c r="BL38" s="26" t="str">
        <f t="shared" ca="1" si="24"/>
        <v/>
      </c>
    </row>
    <row r="39" spans="1:65" s="1" customFormat="1" ht="40.15" customHeight="1">
      <c r="A39" s="9"/>
      <c r="B39" s="63" t="s">
        <v>56</v>
      </c>
      <c r="C39" s="59" t="s">
        <v>22</v>
      </c>
      <c r="D39" s="59"/>
      <c r="E39" s="60"/>
      <c r="F39" s="61">
        <v>44683</v>
      </c>
      <c r="G39" s="62">
        <v>2</v>
      </c>
      <c r="H39" s="59"/>
      <c r="I39" s="26" t="str">
        <f t="shared" ref="I39:AN39" ca="1" si="25">IF(AND($C45="Goal",I$7&gt;=$F45,I$7&lt;=$F45+$G45-1),2,IF(AND($C45="Milestone",I$7&gt;=$F45,I$7&lt;=$F45+$G45-1),1,""))</f>
        <v/>
      </c>
      <c r="J39" s="26" t="str">
        <f t="shared" ca="1" si="25"/>
        <v/>
      </c>
      <c r="K39" s="26" t="str">
        <f t="shared" ca="1" si="25"/>
        <v/>
      </c>
      <c r="L39" s="26" t="str">
        <f t="shared" ca="1" si="25"/>
        <v/>
      </c>
      <c r="M39" s="26" t="str">
        <f t="shared" ca="1" si="25"/>
        <v/>
      </c>
      <c r="N39" s="26" t="str">
        <f t="shared" ca="1" si="25"/>
        <v/>
      </c>
      <c r="O39" s="26" t="str">
        <f t="shared" ca="1" si="25"/>
        <v/>
      </c>
      <c r="P39" s="26" t="str">
        <f t="shared" ca="1" si="25"/>
        <v/>
      </c>
      <c r="Q39" s="26" t="str">
        <f t="shared" ca="1" si="25"/>
        <v/>
      </c>
      <c r="R39" s="26" t="str">
        <f t="shared" ca="1" si="25"/>
        <v/>
      </c>
      <c r="S39" s="26" t="str">
        <f t="shared" ca="1" si="25"/>
        <v/>
      </c>
      <c r="T39" s="26" t="str">
        <f t="shared" ca="1" si="25"/>
        <v/>
      </c>
      <c r="U39" s="26" t="str">
        <f t="shared" ca="1" si="25"/>
        <v/>
      </c>
      <c r="V39" s="26" t="str">
        <f t="shared" ca="1" si="25"/>
        <v/>
      </c>
      <c r="W39" s="26" t="str">
        <f t="shared" ca="1" si="25"/>
        <v/>
      </c>
      <c r="X39" s="26" t="str">
        <f t="shared" ca="1" si="25"/>
        <v/>
      </c>
      <c r="Y39" s="26" t="str">
        <f t="shared" ca="1" si="25"/>
        <v/>
      </c>
      <c r="Z39" s="26" t="str">
        <f t="shared" ca="1" si="25"/>
        <v/>
      </c>
      <c r="AA39" s="26" t="str">
        <f t="shared" ca="1" si="25"/>
        <v/>
      </c>
      <c r="AB39" s="26" t="str">
        <f t="shared" ca="1" si="25"/>
        <v/>
      </c>
      <c r="AC39" s="26" t="str">
        <f t="shared" ca="1" si="25"/>
        <v/>
      </c>
      <c r="AD39" s="26" t="str">
        <f t="shared" ca="1" si="25"/>
        <v/>
      </c>
      <c r="AE39" s="26" t="str">
        <f t="shared" ca="1" si="25"/>
        <v/>
      </c>
      <c r="AF39" s="26" t="str">
        <f t="shared" ca="1" si="25"/>
        <v/>
      </c>
      <c r="AG39" s="26" t="str">
        <f t="shared" ca="1" si="25"/>
        <v/>
      </c>
      <c r="AH39" s="26" t="str">
        <f t="shared" ca="1" si="25"/>
        <v/>
      </c>
      <c r="AI39" s="26" t="str">
        <f t="shared" ca="1" si="25"/>
        <v/>
      </c>
      <c r="AJ39" s="26" t="str">
        <f t="shared" ca="1" si="25"/>
        <v/>
      </c>
      <c r="AK39" s="26" t="str">
        <f t="shared" ca="1" si="25"/>
        <v/>
      </c>
      <c r="AL39" s="26" t="str">
        <f t="shared" ca="1" si="25"/>
        <v/>
      </c>
      <c r="AM39" s="26" t="str">
        <f t="shared" ca="1" si="25"/>
        <v/>
      </c>
      <c r="AN39" s="26" t="str">
        <f t="shared" ca="1" si="25"/>
        <v/>
      </c>
      <c r="AO39" s="26" t="str">
        <f t="shared" ref="AO39:BL39" ca="1" si="26">IF(AND($C45="Goal",AO$7&gt;=$F45,AO$7&lt;=$F45+$G45-1),2,IF(AND($C45="Milestone",AO$7&gt;=$F45,AO$7&lt;=$F45+$G45-1),1,""))</f>
        <v/>
      </c>
      <c r="AP39" s="26" t="str">
        <f t="shared" ca="1" si="26"/>
        <v/>
      </c>
      <c r="AQ39" s="26" t="str">
        <f t="shared" ca="1" si="26"/>
        <v/>
      </c>
      <c r="AR39" s="26" t="str">
        <f t="shared" ca="1" si="26"/>
        <v/>
      </c>
      <c r="AS39" s="26" t="str">
        <f t="shared" ca="1" si="26"/>
        <v/>
      </c>
      <c r="AT39" s="26" t="str">
        <f t="shared" ca="1" si="26"/>
        <v/>
      </c>
      <c r="AU39" s="26" t="str">
        <f t="shared" ca="1" si="26"/>
        <v/>
      </c>
      <c r="AV39" s="26" t="str">
        <f t="shared" ca="1" si="26"/>
        <v/>
      </c>
      <c r="AW39" s="26" t="str">
        <f t="shared" ca="1" si="26"/>
        <v/>
      </c>
      <c r="AX39" s="26" t="str">
        <f t="shared" ca="1" si="26"/>
        <v/>
      </c>
      <c r="AY39" s="26" t="str">
        <f t="shared" ca="1" si="26"/>
        <v/>
      </c>
      <c r="AZ39" s="26" t="str">
        <f t="shared" ca="1" si="26"/>
        <v/>
      </c>
      <c r="BA39" s="26" t="str">
        <f t="shared" ca="1" si="26"/>
        <v/>
      </c>
      <c r="BB39" s="26" t="str">
        <f t="shared" ca="1" si="26"/>
        <v/>
      </c>
      <c r="BC39" s="26" t="str">
        <f t="shared" ca="1" si="26"/>
        <v/>
      </c>
      <c r="BD39" s="26" t="str">
        <f t="shared" ca="1" si="26"/>
        <v/>
      </c>
      <c r="BE39" s="26" t="str">
        <f t="shared" ca="1" si="26"/>
        <v/>
      </c>
      <c r="BF39" s="26" t="str">
        <f t="shared" ca="1" si="26"/>
        <v/>
      </c>
      <c r="BG39" s="26" t="str">
        <f t="shared" ca="1" si="26"/>
        <v/>
      </c>
      <c r="BH39" s="26" t="str">
        <f t="shared" ca="1" si="26"/>
        <v/>
      </c>
      <c r="BI39" s="26" t="str">
        <f t="shared" ca="1" si="26"/>
        <v/>
      </c>
      <c r="BJ39" s="26" t="str">
        <f t="shared" ca="1" si="26"/>
        <v/>
      </c>
      <c r="BK39" s="26" t="str">
        <f t="shared" ca="1" si="26"/>
        <v/>
      </c>
      <c r="BL39" s="26" t="str">
        <f t="shared" ca="1" si="26"/>
        <v/>
      </c>
    </row>
    <row r="40" spans="1:65" s="1" customFormat="1" ht="40.15" customHeight="1">
      <c r="A40" s="9"/>
      <c r="B40" s="63" t="s">
        <v>57</v>
      </c>
      <c r="C40" s="59" t="s">
        <v>36</v>
      </c>
      <c r="D40" s="59"/>
      <c r="E40" s="60"/>
      <c r="F40" s="61">
        <v>44683</v>
      </c>
      <c r="G40" s="62">
        <v>2</v>
      </c>
      <c r="H40" s="59"/>
      <c r="I40" s="26" t="str">
        <f t="shared" ref="I40:AN40" ca="1" si="27">IF(AND($C46="Goal",I$7&gt;=$F46,I$7&lt;=$F46+$G46-1),2,IF(AND($C46="Milestone",I$7&gt;=$F46,I$7&lt;=$F46+$G46-1),1,""))</f>
        <v/>
      </c>
      <c r="J40" s="26" t="str">
        <f t="shared" ca="1" si="27"/>
        <v/>
      </c>
      <c r="K40" s="26" t="str">
        <f t="shared" ca="1" si="27"/>
        <v/>
      </c>
      <c r="L40" s="26" t="str">
        <f t="shared" ca="1" si="27"/>
        <v/>
      </c>
      <c r="M40" s="26" t="str">
        <f t="shared" ca="1" si="27"/>
        <v/>
      </c>
      <c r="N40" s="26" t="str">
        <f t="shared" ca="1" si="27"/>
        <v/>
      </c>
      <c r="O40" s="26" t="str">
        <f t="shared" ca="1" si="27"/>
        <v/>
      </c>
      <c r="P40" s="26" t="str">
        <f t="shared" ca="1" si="27"/>
        <v/>
      </c>
      <c r="Q40" s="26" t="str">
        <f t="shared" ca="1" si="27"/>
        <v/>
      </c>
      <c r="R40" s="26" t="str">
        <f t="shared" ca="1" si="27"/>
        <v/>
      </c>
      <c r="S40" s="26" t="str">
        <f t="shared" ca="1" si="27"/>
        <v/>
      </c>
      <c r="T40" s="26" t="str">
        <f t="shared" ca="1" si="27"/>
        <v/>
      </c>
      <c r="U40" s="26" t="str">
        <f t="shared" ca="1" si="27"/>
        <v/>
      </c>
      <c r="V40" s="26" t="str">
        <f t="shared" ca="1" si="27"/>
        <v/>
      </c>
      <c r="W40" s="26" t="str">
        <f t="shared" ca="1" si="27"/>
        <v/>
      </c>
      <c r="X40" s="26" t="str">
        <f t="shared" ca="1" si="27"/>
        <v/>
      </c>
      <c r="Y40" s="26" t="str">
        <f t="shared" ca="1" si="27"/>
        <v/>
      </c>
      <c r="Z40" s="26" t="str">
        <f t="shared" ca="1" si="27"/>
        <v/>
      </c>
      <c r="AA40" s="26" t="str">
        <f t="shared" ca="1" si="27"/>
        <v/>
      </c>
      <c r="AB40" s="26" t="str">
        <f t="shared" ca="1" si="27"/>
        <v/>
      </c>
      <c r="AC40" s="26" t="str">
        <f t="shared" ca="1" si="27"/>
        <v/>
      </c>
      <c r="AD40" s="26" t="str">
        <f t="shared" ca="1" si="27"/>
        <v/>
      </c>
      <c r="AE40" s="26" t="str">
        <f t="shared" ca="1" si="27"/>
        <v/>
      </c>
      <c r="AF40" s="26" t="str">
        <f t="shared" ca="1" si="27"/>
        <v/>
      </c>
      <c r="AG40" s="26" t="str">
        <f t="shared" ca="1" si="27"/>
        <v/>
      </c>
      <c r="AH40" s="26" t="str">
        <f t="shared" ca="1" si="27"/>
        <v/>
      </c>
      <c r="AI40" s="26" t="str">
        <f t="shared" ca="1" si="27"/>
        <v/>
      </c>
      <c r="AJ40" s="26" t="str">
        <f t="shared" ca="1" si="27"/>
        <v/>
      </c>
      <c r="AK40" s="26" t="str">
        <f t="shared" ca="1" si="27"/>
        <v/>
      </c>
      <c r="AL40" s="26" t="str">
        <f t="shared" ca="1" si="27"/>
        <v/>
      </c>
      <c r="AM40" s="26" t="str">
        <f t="shared" ca="1" si="27"/>
        <v/>
      </c>
      <c r="AN40" s="26" t="str">
        <f t="shared" ca="1" si="27"/>
        <v/>
      </c>
      <c r="AO40" s="26" t="str">
        <f t="shared" ref="AO40:BL40" ca="1" si="28">IF(AND($C46="Goal",AO$7&gt;=$F46,AO$7&lt;=$F46+$G46-1),2,IF(AND($C46="Milestone",AO$7&gt;=$F46,AO$7&lt;=$F46+$G46-1),1,""))</f>
        <v/>
      </c>
      <c r="AP40" s="26" t="str">
        <f t="shared" ca="1" si="28"/>
        <v/>
      </c>
      <c r="AQ40" s="26" t="str">
        <f t="shared" ca="1" si="28"/>
        <v/>
      </c>
      <c r="AR40" s="26" t="str">
        <f t="shared" ca="1" si="28"/>
        <v/>
      </c>
      <c r="AS40" s="26" t="str">
        <f t="shared" ca="1" si="28"/>
        <v/>
      </c>
      <c r="AT40" s="26" t="str">
        <f t="shared" ca="1" si="28"/>
        <v/>
      </c>
      <c r="AU40" s="26" t="str">
        <f t="shared" ca="1" si="28"/>
        <v/>
      </c>
      <c r="AV40" s="26" t="str">
        <f t="shared" ca="1" si="28"/>
        <v/>
      </c>
      <c r="AW40" s="26" t="str">
        <f t="shared" ca="1" si="28"/>
        <v/>
      </c>
      <c r="AX40" s="26" t="str">
        <f t="shared" ca="1" si="28"/>
        <v/>
      </c>
      <c r="AY40" s="26" t="str">
        <f t="shared" ca="1" si="28"/>
        <v/>
      </c>
      <c r="AZ40" s="26" t="str">
        <f t="shared" ca="1" si="28"/>
        <v/>
      </c>
      <c r="BA40" s="26" t="str">
        <f t="shared" ca="1" si="28"/>
        <v/>
      </c>
      <c r="BB40" s="26" t="str">
        <f t="shared" ca="1" si="28"/>
        <v/>
      </c>
      <c r="BC40" s="26" t="str">
        <f t="shared" ca="1" si="28"/>
        <v/>
      </c>
      <c r="BD40" s="26" t="str">
        <f t="shared" ca="1" si="28"/>
        <v/>
      </c>
      <c r="BE40" s="26" t="str">
        <f t="shared" ca="1" si="28"/>
        <v/>
      </c>
      <c r="BF40" s="26" t="str">
        <f t="shared" ca="1" si="28"/>
        <v/>
      </c>
      <c r="BG40" s="26" t="str">
        <f t="shared" ca="1" si="28"/>
        <v/>
      </c>
      <c r="BH40" s="26" t="str">
        <f t="shared" ca="1" si="28"/>
        <v/>
      </c>
      <c r="BI40" s="26" t="str">
        <f t="shared" ca="1" si="28"/>
        <v/>
      </c>
      <c r="BJ40" s="26" t="str">
        <f t="shared" ca="1" si="28"/>
        <v/>
      </c>
      <c r="BK40" s="26" t="str">
        <f t="shared" ca="1" si="28"/>
        <v/>
      </c>
      <c r="BL40" s="26" t="str">
        <f t="shared" ca="1" si="28"/>
        <v/>
      </c>
    </row>
    <row r="41" spans="1:65" s="1" customFormat="1" ht="40.15" customHeight="1">
      <c r="A41" s="9"/>
      <c r="B41" s="63" t="s">
        <v>58</v>
      </c>
      <c r="C41" s="59" t="s">
        <v>38</v>
      </c>
      <c r="D41" s="59" t="s">
        <v>23</v>
      </c>
      <c r="E41" s="60"/>
      <c r="F41" s="61">
        <v>44683</v>
      </c>
      <c r="G41" s="62">
        <v>2</v>
      </c>
      <c r="H41" s="59"/>
      <c r="I41" s="26" t="str">
        <f t="shared" ref="I41:AN41" ca="1" si="29">IF(AND($C47="Goal",I$7&gt;=$F47,I$7&lt;=$F47+$G47-1),2,IF(AND($C47="Milestone",I$7&gt;=$F47,I$7&lt;=$F47+$G47-1),1,""))</f>
        <v/>
      </c>
      <c r="J41" s="26" t="str">
        <f t="shared" ca="1" si="29"/>
        <v/>
      </c>
      <c r="K41" s="26" t="str">
        <f t="shared" ca="1" si="29"/>
        <v/>
      </c>
      <c r="L41" s="26" t="str">
        <f t="shared" ca="1" si="29"/>
        <v/>
      </c>
      <c r="M41" s="26" t="str">
        <f t="shared" ca="1" si="29"/>
        <v/>
      </c>
      <c r="N41" s="26" t="str">
        <f t="shared" ca="1" si="29"/>
        <v/>
      </c>
      <c r="O41" s="26" t="str">
        <f t="shared" ca="1" si="29"/>
        <v/>
      </c>
      <c r="P41" s="26" t="str">
        <f t="shared" ca="1" si="29"/>
        <v/>
      </c>
      <c r="Q41" s="26" t="str">
        <f t="shared" ca="1" si="29"/>
        <v/>
      </c>
      <c r="R41" s="26" t="str">
        <f t="shared" ca="1" si="29"/>
        <v/>
      </c>
      <c r="S41" s="26" t="str">
        <f t="shared" ca="1" si="29"/>
        <v/>
      </c>
      <c r="T41" s="26" t="str">
        <f t="shared" ca="1" si="29"/>
        <v/>
      </c>
      <c r="U41" s="26" t="str">
        <f t="shared" ca="1" si="29"/>
        <v/>
      </c>
      <c r="V41" s="26" t="str">
        <f t="shared" ca="1" si="29"/>
        <v/>
      </c>
      <c r="W41" s="26" t="str">
        <f t="shared" ca="1" si="29"/>
        <v/>
      </c>
      <c r="X41" s="26" t="str">
        <f t="shared" ca="1" si="29"/>
        <v/>
      </c>
      <c r="Y41" s="26" t="str">
        <f t="shared" ca="1" si="29"/>
        <v/>
      </c>
      <c r="Z41" s="26" t="str">
        <f t="shared" ca="1" si="29"/>
        <v/>
      </c>
      <c r="AA41" s="26" t="str">
        <f t="shared" ca="1" si="29"/>
        <v/>
      </c>
      <c r="AB41" s="26" t="str">
        <f t="shared" ca="1" si="29"/>
        <v/>
      </c>
      <c r="AC41" s="26" t="str">
        <f t="shared" ca="1" si="29"/>
        <v/>
      </c>
      <c r="AD41" s="26" t="str">
        <f t="shared" ca="1" si="29"/>
        <v/>
      </c>
      <c r="AE41" s="26" t="str">
        <f t="shared" ca="1" si="29"/>
        <v/>
      </c>
      <c r="AF41" s="26" t="str">
        <f t="shared" ca="1" si="29"/>
        <v/>
      </c>
      <c r="AG41" s="26" t="str">
        <f t="shared" ca="1" si="29"/>
        <v/>
      </c>
      <c r="AH41" s="26" t="str">
        <f t="shared" ca="1" si="29"/>
        <v/>
      </c>
      <c r="AI41" s="26" t="str">
        <f t="shared" ca="1" si="29"/>
        <v/>
      </c>
      <c r="AJ41" s="26" t="str">
        <f t="shared" ca="1" si="29"/>
        <v/>
      </c>
      <c r="AK41" s="26" t="str">
        <f t="shared" ca="1" si="29"/>
        <v/>
      </c>
      <c r="AL41" s="26" t="str">
        <f t="shared" ca="1" si="29"/>
        <v/>
      </c>
      <c r="AM41" s="26" t="str">
        <f t="shared" ca="1" si="29"/>
        <v/>
      </c>
      <c r="AN41" s="26" t="str">
        <f t="shared" ca="1" si="29"/>
        <v/>
      </c>
      <c r="AO41" s="26" t="str">
        <f t="shared" ref="AO41:BL41" ca="1" si="30">IF(AND($C47="Goal",AO$7&gt;=$F47,AO$7&lt;=$F47+$G47-1),2,IF(AND($C47="Milestone",AO$7&gt;=$F47,AO$7&lt;=$F47+$G47-1),1,""))</f>
        <v/>
      </c>
      <c r="AP41" s="26" t="str">
        <f t="shared" ca="1" si="30"/>
        <v/>
      </c>
      <c r="AQ41" s="26" t="str">
        <f t="shared" ca="1" si="30"/>
        <v/>
      </c>
      <c r="AR41" s="26" t="str">
        <f t="shared" ca="1" si="30"/>
        <v/>
      </c>
      <c r="AS41" s="26" t="str">
        <f t="shared" ca="1" si="30"/>
        <v/>
      </c>
      <c r="AT41" s="26" t="str">
        <f t="shared" ca="1" si="30"/>
        <v/>
      </c>
      <c r="AU41" s="26" t="str">
        <f t="shared" ca="1" si="30"/>
        <v/>
      </c>
      <c r="AV41" s="26" t="str">
        <f t="shared" ca="1" si="30"/>
        <v/>
      </c>
      <c r="AW41" s="26" t="str">
        <f t="shared" ca="1" si="30"/>
        <v/>
      </c>
      <c r="AX41" s="26" t="str">
        <f t="shared" ca="1" si="30"/>
        <v/>
      </c>
      <c r="AY41" s="26" t="str">
        <f t="shared" ca="1" si="30"/>
        <v/>
      </c>
      <c r="AZ41" s="26" t="str">
        <f t="shared" ca="1" si="30"/>
        <v/>
      </c>
      <c r="BA41" s="26" t="str">
        <f t="shared" ca="1" si="30"/>
        <v/>
      </c>
      <c r="BB41" s="26" t="str">
        <f t="shared" ca="1" si="30"/>
        <v/>
      </c>
      <c r="BC41" s="26" t="str">
        <f t="shared" ca="1" si="30"/>
        <v/>
      </c>
      <c r="BD41" s="26" t="str">
        <f t="shared" ca="1" si="30"/>
        <v/>
      </c>
      <c r="BE41" s="26" t="str">
        <f t="shared" ca="1" si="30"/>
        <v/>
      </c>
      <c r="BF41" s="26" t="str">
        <f t="shared" ca="1" si="30"/>
        <v/>
      </c>
      <c r="BG41" s="26" t="str">
        <f t="shared" ca="1" si="30"/>
        <v/>
      </c>
      <c r="BH41" s="26" t="str">
        <f t="shared" ca="1" si="30"/>
        <v/>
      </c>
      <c r="BI41" s="26" t="str">
        <f t="shared" ca="1" si="30"/>
        <v/>
      </c>
      <c r="BJ41" s="26" t="str">
        <f t="shared" ca="1" si="30"/>
        <v/>
      </c>
      <c r="BK41" s="26" t="str">
        <f t="shared" ca="1" si="30"/>
        <v/>
      </c>
      <c r="BL41" s="26" t="str">
        <f t="shared" ca="1" si="30"/>
        <v/>
      </c>
    </row>
    <row r="42" spans="1:65" s="1" customFormat="1" ht="40.15" customHeight="1">
      <c r="A42" s="9"/>
      <c r="B42" s="124" t="s">
        <v>59</v>
      </c>
      <c r="C42" s="59"/>
      <c r="D42" s="59"/>
      <c r="E42" s="60"/>
      <c r="F42" s="61"/>
      <c r="G42" s="62"/>
      <c r="H42" s="59"/>
      <c r="I42" s="26" t="str">
        <f t="shared" ref="I42:AN42" ca="1" si="31">IF(AND($C48="Goal",I$7&gt;=$F48,I$7&lt;=$F48+$G48-1),2,IF(AND($C48="Milestone",I$7&gt;=$F48,I$7&lt;=$F48+$G48-1),1,""))</f>
        <v/>
      </c>
      <c r="J42" s="26" t="str">
        <f t="shared" ca="1" si="31"/>
        <v/>
      </c>
      <c r="K42" s="26" t="str">
        <f t="shared" ca="1" si="31"/>
        <v/>
      </c>
      <c r="L42" s="26" t="str">
        <f t="shared" ca="1" si="31"/>
        <v/>
      </c>
      <c r="M42" s="26" t="str">
        <f t="shared" ca="1" si="31"/>
        <v/>
      </c>
      <c r="N42" s="26" t="str">
        <f t="shared" ca="1" si="31"/>
        <v/>
      </c>
      <c r="O42" s="26" t="str">
        <f t="shared" ca="1" si="31"/>
        <v/>
      </c>
      <c r="P42" s="26" t="str">
        <f t="shared" ca="1" si="31"/>
        <v/>
      </c>
      <c r="Q42" s="26" t="str">
        <f t="shared" ca="1" si="31"/>
        <v/>
      </c>
      <c r="R42" s="26" t="str">
        <f t="shared" ca="1" si="31"/>
        <v/>
      </c>
      <c r="S42" s="26" t="str">
        <f t="shared" ca="1" si="31"/>
        <v/>
      </c>
      <c r="T42" s="26" t="str">
        <f t="shared" ca="1" si="31"/>
        <v/>
      </c>
      <c r="U42" s="26" t="str">
        <f t="shared" ca="1" si="31"/>
        <v/>
      </c>
      <c r="V42" s="26" t="str">
        <f t="shared" ca="1" si="31"/>
        <v/>
      </c>
      <c r="W42" s="26" t="str">
        <f t="shared" ca="1" si="31"/>
        <v/>
      </c>
      <c r="X42" s="26" t="str">
        <f t="shared" ca="1" si="31"/>
        <v/>
      </c>
      <c r="Y42" s="26" t="str">
        <f t="shared" ca="1" si="31"/>
        <v/>
      </c>
      <c r="Z42" s="26" t="str">
        <f t="shared" ca="1" si="31"/>
        <v/>
      </c>
      <c r="AA42" s="26" t="str">
        <f t="shared" ca="1" si="31"/>
        <v/>
      </c>
      <c r="AB42" s="26" t="str">
        <f t="shared" ca="1" si="31"/>
        <v/>
      </c>
      <c r="AC42" s="26" t="str">
        <f t="shared" ca="1" si="31"/>
        <v/>
      </c>
      <c r="AD42" s="26" t="str">
        <f t="shared" ca="1" si="31"/>
        <v/>
      </c>
      <c r="AE42" s="26" t="str">
        <f t="shared" ca="1" si="31"/>
        <v/>
      </c>
      <c r="AF42" s="26" t="str">
        <f t="shared" ca="1" si="31"/>
        <v/>
      </c>
      <c r="AG42" s="26" t="str">
        <f t="shared" ca="1" si="31"/>
        <v/>
      </c>
      <c r="AH42" s="26" t="str">
        <f t="shared" ca="1" si="31"/>
        <v/>
      </c>
      <c r="AI42" s="26" t="str">
        <f t="shared" ca="1" si="31"/>
        <v/>
      </c>
      <c r="AJ42" s="26" t="str">
        <f t="shared" ca="1" si="31"/>
        <v/>
      </c>
      <c r="AK42" s="26" t="str">
        <f t="shared" ca="1" si="31"/>
        <v/>
      </c>
      <c r="AL42" s="26" t="str">
        <f t="shared" ca="1" si="31"/>
        <v/>
      </c>
      <c r="AM42" s="26" t="str">
        <f t="shared" ca="1" si="31"/>
        <v/>
      </c>
      <c r="AN42" s="26" t="str">
        <f t="shared" ca="1" si="31"/>
        <v/>
      </c>
      <c r="AO42" s="26" t="str">
        <f t="shared" ref="AO42:BL42" ca="1" si="32">IF(AND($C48="Goal",AO$7&gt;=$F48,AO$7&lt;=$F48+$G48-1),2,IF(AND($C48="Milestone",AO$7&gt;=$F48,AO$7&lt;=$F48+$G48-1),1,""))</f>
        <v/>
      </c>
      <c r="AP42" s="26" t="str">
        <f t="shared" ca="1" si="32"/>
        <v/>
      </c>
      <c r="AQ42" s="26" t="str">
        <f t="shared" ca="1" si="32"/>
        <v/>
      </c>
      <c r="AR42" s="26" t="str">
        <f t="shared" ca="1" si="32"/>
        <v/>
      </c>
      <c r="AS42" s="26" t="str">
        <f t="shared" ca="1" si="32"/>
        <v/>
      </c>
      <c r="AT42" s="26" t="str">
        <f t="shared" ca="1" si="32"/>
        <v/>
      </c>
      <c r="AU42" s="26" t="str">
        <f t="shared" ca="1" si="32"/>
        <v/>
      </c>
      <c r="AV42" s="26" t="str">
        <f t="shared" ca="1" si="32"/>
        <v/>
      </c>
      <c r="AW42" s="26" t="str">
        <f t="shared" ca="1" si="32"/>
        <v/>
      </c>
      <c r="AX42" s="26" t="str">
        <f t="shared" ca="1" si="32"/>
        <v/>
      </c>
      <c r="AY42" s="26" t="str">
        <f t="shared" ca="1" si="32"/>
        <v/>
      </c>
      <c r="AZ42" s="26" t="str">
        <f t="shared" ca="1" si="32"/>
        <v/>
      </c>
      <c r="BA42" s="26" t="str">
        <f t="shared" ca="1" si="32"/>
        <v/>
      </c>
      <c r="BB42" s="26" t="str">
        <f t="shared" ca="1" si="32"/>
        <v/>
      </c>
      <c r="BC42" s="26" t="str">
        <f t="shared" ca="1" si="32"/>
        <v/>
      </c>
      <c r="BD42" s="26" t="str">
        <f t="shared" ca="1" si="32"/>
        <v/>
      </c>
      <c r="BE42" s="26" t="str">
        <f t="shared" ca="1" si="32"/>
        <v/>
      </c>
      <c r="BF42" s="26" t="str">
        <f t="shared" ca="1" si="32"/>
        <v/>
      </c>
      <c r="BG42" s="26" t="str">
        <f t="shared" ca="1" si="32"/>
        <v/>
      </c>
      <c r="BH42" s="26" t="str">
        <f t="shared" ca="1" si="32"/>
        <v/>
      </c>
      <c r="BI42" s="26" t="str">
        <f t="shared" ca="1" si="32"/>
        <v/>
      </c>
      <c r="BJ42" s="26" t="str">
        <f t="shared" ca="1" si="32"/>
        <v/>
      </c>
      <c r="BK42" s="26" t="str">
        <f t="shared" ca="1" si="32"/>
        <v/>
      </c>
      <c r="BL42" s="26" t="str">
        <f t="shared" ca="1" si="32"/>
        <v/>
      </c>
      <c r="BM42" s="89"/>
    </row>
    <row r="43" spans="1:65" s="1" customFormat="1" ht="40.15" customHeight="1">
      <c r="A43" s="10"/>
      <c r="B43" s="63" t="s">
        <v>49</v>
      </c>
      <c r="C43" s="59" t="s">
        <v>50</v>
      </c>
      <c r="D43" s="59"/>
      <c r="E43" s="60"/>
      <c r="F43" s="61">
        <f>F40+3</f>
        <v>44686</v>
      </c>
      <c r="G43" s="62">
        <v>2</v>
      </c>
      <c r="H43" s="59"/>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c r="BE43" s="87"/>
      <c r="BF43" s="87"/>
      <c r="BG43" s="87"/>
      <c r="BH43" s="87"/>
      <c r="BI43" s="87"/>
      <c r="BJ43" s="87"/>
      <c r="BK43" s="87"/>
      <c r="BL43" s="87"/>
    </row>
    <row r="44" spans="1:65" ht="30" customHeight="1">
      <c r="B44" s="63" t="s">
        <v>51</v>
      </c>
      <c r="C44" s="59" t="s">
        <v>50</v>
      </c>
      <c r="D44" s="59"/>
      <c r="E44" s="60"/>
      <c r="F44" s="61">
        <f>F43+14</f>
        <v>44700</v>
      </c>
      <c r="G44" s="62">
        <v>2</v>
      </c>
      <c r="H44" s="3"/>
    </row>
    <row r="45" spans="1:65" ht="30" customHeight="1">
      <c r="B45" s="63" t="s">
        <v>52</v>
      </c>
      <c r="C45" s="59" t="s">
        <v>50</v>
      </c>
      <c r="D45" s="59"/>
      <c r="E45" s="60"/>
      <c r="F45" s="61">
        <f>F44+42</f>
        <v>44742</v>
      </c>
      <c r="G45" s="62">
        <v>2</v>
      </c>
    </row>
    <row r="46" spans="1:65" ht="30" customHeight="1">
      <c r="B46" s="63" t="s">
        <v>53</v>
      </c>
      <c r="C46" s="59" t="s">
        <v>50</v>
      </c>
      <c r="D46" s="59"/>
      <c r="E46" s="60"/>
      <c r="F46" s="61"/>
      <c r="G46" s="62"/>
    </row>
    <row r="47" spans="1:65" ht="30" customHeight="1">
      <c r="B47" s="63" t="s">
        <v>54</v>
      </c>
      <c r="C47" s="59" t="s">
        <v>50</v>
      </c>
      <c r="D47" s="59"/>
      <c r="E47" s="60"/>
      <c r="F47" s="61"/>
      <c r="G47" s="62"/>
    </row>
    <row r="48" spans="1:65" s="1" customFormat="1" ht="40.15" customHeight="1">
      <c r="A48" s="9"/>
      <c r="B48" s="63" t="s">
        <v>60</v>
      </c>
      <c r="C48" s="59" t="s">
        <v>36</v>
      </c>
      <c r="D48" s="59"/>
      <c r="E48" s="60"/>
      <c r="F48" s="61">
        <v>44683</v>
      </c>
      <c r="G48" s="62">
        <v>2</v>
      </c>
      <c r="H48" s="59"/>
      <c r="I48" s="26" t="str">
        <f t="shared" ref="I48:AN48" ca="1" si="33">IF(AND($C54="Goal",I$7&gt;=$F54,I$7&lt;=$F54+$G54-1),2,IF(AND($C54="Milestone",I$7&gt;=$F54,I$7&lt;=$F54+$G54-1),1,""))</f>
        <v/>
      </c>
      <c r="J48" s="26" t="str">
        <f t="shared" ca="1" si="33"/>
        <v/>
      </c>
      <c r="K48" s="26" t="str">
        <f t="shared" ca="1" si="33"/>
        <v/>
      </c>
      <c r="L48" s="26" t="str">
        <f t="shared" ca="1" si="33"/>
        <v/>
      </c>
      <c r="M48" s="26" t="str">
        <f t="shared" ca="1" si="33"/>
        <v/>
      </c>
      <c r="N48" s="26" t="str">
        <f t="shared" ca="1" si="33"/>
        <v/>
      </c>
      <c r="O48" s="26" t="str">
        <f t="shared" ca="1" si="33"/>
        <v/>
      </c>
      <c r="P48" s="26" t="str">
        <f t="shared" ca="1" si="33"/>
        <v/>
      </c>
      <c r="Q48" s="26" t="str">
        <f t="shared" ca="1" si="33"/>
        <v/>
      </c>
      <c r="R48" s="26" t="str">
        <f t="shared" ca="1" si="33"/>
        <v/>
      </c>
      <c r="S48" s="26" t="str">
        <f t="shared" ca="1" si="33"/>
        <v/>
      </c>
      <c r="T48" s="26" t="str">
        <f t="shared" ca="1" si="33"/>
        <v/>
      </c>
      <c r="U48" s="26" t="str">
        <f t="shared" ca="1" si="33"/>
        <v/>
      </c>
      <c r="V48" s="26" t="str">
        <f t="shared" ca="1" si="33"/>
        <v/>
      </c>
      <c r="W48" s="26" t="str">
        <f t="shared" ca="1" si="33"/>
        <v/>
      </c>
      <c r="X48" s="26" t="str">
        <f t="shared" ca="1" si="33"/>
        <v/>
      </c>
      <c r="Y48" s="26" t="str">
        <f t="shared" ca="1" si="33"/>
        <v/>
      </c>
      <c r="Z48" s="26" t="str">
        <f t="shared" ca="1" si="33"/>
        <v/>
      </c>
      <c r="AA48" s="26" t="str">
        <f t="shared" ca="1" si="33"/>
        <v/>
      </c>
      <c r="AB48" s="26" t="str">
        <f t="shared" ca="1" si="33"/>
        <v/>
      </c>
      <c r="AC48" s="26" t="str">
        <f t="shared" ca="1" si="33"/>
        <v/>
      </c>
      <c r="AD48" s="26" t="str">
        <f t="shared" ca="1" si="33"/>
        <v/>
      </c>
      <c r="AE48" s="26" t="str">
        <f t="shared" ca="1" si="33"/>
        <v/>
      </c>
      <c r="AF48" s="26" t="str">
        <f t="shared" ca="1" si="33"/>
        <v/>
      </c>
      <c r="AG48" s="26" t="str">
        <f t="shared" ca="1" si="33"/>
        <v/>
      </c>
      <c r="AH48" s="26" t="str">
        <f t="shared" ca="1" si="33"/>
        <v/>
      </c>
      <c r="AI48" s="26" t="str">
        <f t="shared" ca="1" si="33"/>
        <v/>
      </c>
      <c r="AJ48" s="26" t="str">
        <f t="shared" ca="1" si="33"/>
        <v/>
      </c>
      <c r="AK48" s="26" t="str">
        <f t="shared" ca="1" si="33"/>
        <v/>
      </c>
      <c r="AL48" s="26" t="str">
        <f t="shared" ca="1" si="33"/>
        <v/>
      </c>
      <c r="AM48" s="26" t="str">
        <f t="shared" ca="1" si="33"/>
        <v/>
      </c>
      <c r="AN48" s="26" t="str">
        <f t="shared" ca="1" si="33"/>
        <v/>
      </c>
      <c r="AO48" s="26" t="str">
        <f t="shared" ref="AO48:BL48" ca="1" si="34">IF(AND($C54="Goal",AO$7&gt;=$F54,AO$7&lt;=$F54+$G54-1),2,IF(AND($C54="Milestone",AO$7&gt;=$F54,AO$7&lt;=$F54+$G54-1),1,""))</f>
        <v/>
      </c>
      <c r="AP48" s="26" t="str">
        <f t="shared" ca="1" si="34"/>
        <v/>
      </c>
      <c r="AQ48" s="26" t="str">
        <f t="shared" ca="1" si="34"/>
        <v/>
      </c>
      <c r="AR48" s="26" t="str">
        <f t="shared" ca="1" si="34"/>
        <v/>
      </c>
      <c r="AS48" s="26" t="str">
        <f t="shared" ca="1" si="34"/>
        <v/>
      </c>
      <c r="AT48" s="26" t="str">
        <f t="shared" ca="1" si="34"/>
        <v/>
      </c>
      <c r="AU48" s="26" t="str">
        <f t="shared" ca="1" si="34"/>
        <v/>
      </c>
      <c r="AV48" s="26" t="str">
        <f t="shared" ca="1" si="34"/>
        <v/>
      </c>
      <c r="AW48" s="26" t="str">
        <f t="shared" ca="1" si="34"/>
        <v/>
      </c>
      <c r="AX48" s="26" t="str">
        <f t="shared" ca="1" si="34"/>
        <v/>
      </c>
      <c r="AY48" s="26" t="str">
        <f t="shared" ca="1" si="34"/>
        <v/>
      </c>
      <c r="AZ48" s="26" t="str">
        <f t="shared" ca="1" si="34"/>
        <v/>
      </c>
      <c r="BA48" s="26" t="str">
        <f t="shared" ca="1" si="34"/>
        <v/>
      </c>
      <c r="BB48" s="26" t="str">
        <f t="shared" ca="1" si="34"/>
        <v/>
      </c>
      <c r="BC48" s="26" t="str">
        <f t="shared" ca="1" si="34"/>
        <v/>
      </c>
      <c r="BD48" s="26" t="str">
        <f t="shared" ca="1" si="34"/>
        <v/>
      </c>
      <c r="BE48" s="26" t="str">
        <f t="shared" ca="1" si="34"/>
        <v/>
      </c>
      <c r="BF48" s="26" t="str">
        <f t="shared" ca="1" si="34"/>
        <v/>
      </c>
      <c r="BG48" s="26" t="str">
        <f t="shared" ca="1" si="34"/>
        <v/>
      </c>
      <c r="BH48" s="26" t="str">
        <f t="shared" ca="1" si="34"/>
        <v/>
      </c>
      <c r="BI48" s="26" t="str">
        <f t="shared" ca="1" si="34"/>
        <v/>
      </c>
      <c r="BJ48" s="26" t="str">
        <f t="shared" ca="1" si="34"/>
        <v/>
      </c>
      <c r="BK48" s="26" t="str">
        <f t="shared" ca="1" si="34"/>
        <v/>
      </c>
      <c r="BL48" s="26" t="str">
        <f t="shared" ca="1" si="34"/>
        <v/>
      </c>
    </row>
    <row r="49" spans="1:64" s="1" customFormat="1" ht="40.15" customHeight="1">
      <c r="A49" s="9"/>
      <c r="B49" s="63" t="s">
        <v>57</v>
      </c>
      <c r="C49" s="59" t="s">
        <v>38</v>
      </c>
      <c r="D49" s="59" t="s">
        <v>23</v>
      </c>
      <c r="E49" s="60"/>
      <c r="F49" s="61">
        <v>44683</v>
      </c>
      <c r="G49" s="62">
        <v>2</v>
      </c>
      <c r="H49" s="59"/>
      <c r="I49" s="26" t="str">
        <f t="shared" ref="I49:AN49" ca="1" si="35">IF(AND($C55="Goal",I$7&gt;=$F55,I$7&lt;=$F55+$G55-1),2,IF(AND($C55="Milestone",I$7&gt;=$F55,I$7&lt;=$F55+$G55-1),1,""))</f>
        <v/>
      </c>
      <c r="J49" s="26" t="str">
        <f t="shared" ca="1" si="35"/>
        <v/>
      </c>
      <c r="K49" s="26" t="str">
        <f t="shared" ca="1" si="35"/>
        <v/>
      </c>
      <c r="L49" s="26" t="str">
        <f t="shared" ca="1" si="35"/>
        <v/>
      </c>
      <c r="M49" s="26" t="str">
        <f t="shared" ca="1" si="35"/>
        <v/>
      </c>
      <c r="N49" s="26" t="str">
        <f t="shared" ca="1" si="35"/>
        <v/>
      </c>
      <c r="O49" s="26" t="str">
        <f t="shared" ca="1" si="35"/>
        <v/>
      </c>
      <c r="P49" s="26" t="str">
        <f t="shared" ca="1" si="35"/>
        <v/>
      </c>
      <c r="Q49" s="26" t="str">
        <f t="shared" ca="1" si="35"/>
        <v/>
      </c>
      <c r="R49" s="26" t="str">
        <f t="shared" ca="1" si="35"/>
        <v/>
      </c>
      <c r="S49" s="26" t="str">
        <f t="shared" ca="1" si="35"/>
        <v/>
      </c>
      <c r="T49" s="26" t="str">
        <f t="shared" ca="1" si="35"/>
        <v/>
      </c>
      <c r="U49" s="26" t="str">
        <f t="shared" ca="1" si="35"/>
        <v/>
      </c>
      <c r="V49" s="26" t="str">
        <f t="shared" ca="1" si="35"/>
        <v/>
      </c>
      <c r="W49" s="26" t="str">
        <f t="shared" ca="1" si="35"/>
        <v/>
      </c>
      <c r="X49" s="26" t="str">
        <f t="shared" ca="1" si="35"/>
        <v/>
      </c>
      <c r="Y49" s="26" t="str">
        <f t="shared" ca="1" si="35"/>
        <v/>
      </c>
      <c r="Z49" s="26" t="str">
        <f t="shared" ca="1" si="35"/>
        <v/>
      </c>
      <c r="AA49" s="26" t="str">
        <f t="shared" ca="1" si="35"/>
        <v/>
      </c>
      <c r="AB49" s="26" t="str">
        <f t="shared" ca="1" si="35"/>
        <v/>
      </c>
      <c r="AC49" s="26" t="str">
        <f t="shared" ca="1" si="35"/>
        <v/>
      </c>
      <c r="AD49" s="26" t="str">
        <f t="shared" ca="1" si="35"/>
        <v/>
      </c>
      <c r="AE49" s="26" t="str">
        <f t="shared" ca="1" si="35"/>
        <v/>
      </c>
      <c r="AF49" s="26" t="str">
        <f t="shared" ca="1" si="35"/>
        <v/>
      </c>
      <c r="AG49" s="26" t="str">
        <f t="shared" ca="1" si="35"/>
        <v/>
      </c>
      <c r="AH49" s="26" t="str">
        <f t="shared" ca="1" si="35"/>
        <v/>
      </c>
      <c r="AI49" s="26" t="str">
        <f t="shared" ca="1" si="35"/>
        <v/>
      </c>
      <c r="AJ49" s="26" t="str">
        <f t="shared" ca="1" si="35"/>
        <v/>
      </c>
      <c r="AK49" s="26" t="str">
        <f t="shared" ca="1" si="35"/>
        <v/>
      </c>
      <c r="AL49" s="26" t="str">
        <f t="shared" ca="1" si="35"/>
        <v/>
      </c>
      <c r="AM49" s="26" t="str">
        <f t="shared" ca="1" si="35"/>
        <v/>
      </c>
      <c r="AN49" s="26" t="str">
        <f t="shared" ca="1" si="35"/>
        <v/>
      </c>
      <c r="AO49" s="26" t="str">
        <f t="shared" ref="AO49:BL49" ca="1" si="36">IF(AND($C55="Goal",AO$7&gt;=$F55,AO$7&lt;=$F55+$G55-1),2,IF(AND($C55="Milestone",AO$7&gt;=$F55,AO$7&lt;=$F55+$G55-1),1,""))</f>
        <v/>
      </c>
      <c r="AP49" s="26" t="str">
        <f t="shared" ca="1" si="36"/>
        <v/>
      </c>
      <c r="AQ49" s="26" t="str">
        <f t="shared" ca="1" si="36"/>
        <v/>
      </c>
      <c r="AR49" s="26" t="str">
        <f t="shared" ca="1" si="36"/>
        <v/>
      </c>
      <c r="AS49" s="26" t="str">
        <f t="shared" ca="1" si="36"/>
        <v/>
      </c>
      <c r="AT49" s="26" t="str">
        <f t="shared" ca="1" si="36"/>
        <v/>
      </c>
      <c r="AU49" s="26" t="str">
        <f t="shared" ca="1" si="36"/>
        <v/>
      </c>
      <c r="AV49" s="26" t="str">
        <f t="shared" ca="1" si="36"/>
        <v/>
      </c>
      <c r="AW49" s="26" t="str">
        <f t="shared" ca="1" si="36"/>
        <v/>
      </c>
      <c r="AX49" s="26" t="str">
        <f t="shared" ca="1" si="36"/>
        <v/>
      </c>
      <c r="AY49" s="26" t="str">
        <f t="shared" ca="1" si="36"/>
        <v/>
      </c>
      <c r="AZ49" s="26" t="str">
        <f t="shared" ca="1" si="36"/>
        <v/>
      </c>
      <c r="BA49" s="26" t="str">
        <f t="shared" ca="1" si="36"/>
        <v/>
      </c>
      <c r="BB49" s="26" t="str">
        <f t="shared" ca="1" si="36"/>
        <v/>
      </c>
      <c r="BC49" s="26" t="str">
        <f t="shared" ca="1" si="36"/>
        <v/>
      </c>
      <c r="BD49" s="26" t="str">
        <f t="shared" ca="1" si="36"/>
        <v/>
      </c>
      <c r="BE49" s="26" t="str">
        <f t="shared" ca="1" si="36"/>
        <v/>
      </c>
      <c r="BF49" s="26" t="str">
        <f t="shared" ca="1" si="36"/>
        <v/>
      </c>
      <c r="BG49" s="26" t="str">
        <f t="shared" ca="1" si="36"/>
        <v/>
      </c>
      <c r="BH49" s="26" t="str">
        <f t="shared" ca="1" si="36"/>
        <v/>
      </c>
      <c r="BI49" s="26" t="str">
        <f t="shared" ca="1" si="36"/>
        <v/>
      </c>
      <c r="BJ49" s="26" t="str">
        <f t="shared" ca="1" si="36"/>
        <v/>
      </c>
      <c r="BK49" s="26" t="str">
        <f t="shared" ca="1" si="36"/>
        <v/>
      </c>
      <c r="BL49" s="26" t="str">
        <f t="shared" ca="1" si="36"/>
        <v/>
      </c>
    </row>
    <row r="50" spans="1:64" ht="30" customHeight="1">
      <c r="D50" s="4"/>
      <c r="G50" s="11"/>
    </row>
    <row r="51" spans="1:64" ht="30" customHeight="1">
      <c r="D51" s="5"/>
    </row>
  </sheetData>
  <mergeCells count="8">
    <mergeCell ref="X4:AA4"/>
    <mergeCell ref="AC4:AF4"/>
    <mergeCell ref="B2:H2"/>
    <mergeCell ref="I2:N2"/>
    <mergeCell ref="O2:T2"/>
    <mergeCell ref="I4:L4"/>
    <mergeCell ref="N4:Q4"/>
    <mergeCell ref="S4:V4"/>
  </mergeCells>
  <conditionalFormatting sqref="E9:E16 E23 E34:E47">
    <cfRule type="dataBar" priority="67">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I23:BL43">
    <cfRule type="expression" dxfId="93" priority="63">
      <formula>AND(TODAY()&gt;=I$7,TODAY()&lt;J$7)</formula>
    </cfRule>
  </conditionalFormatting>
  <conditionalFormatting sqref="I6:AM6">
    <cfRule type="expression" dxfId="92" priority="66">
      <formula>I$7&lt;=EOMONTH($I$7,0)</formula>
    </cfRule>
  </conditionalFormatting>
  <conditionalFormatting sqref="J6:BL6">
    <cfRule type="expression" dxfId="91" priority="65">
      <formula>AND(J$7&lt;=EOMONTH($I$7,2),J$7&gt;EOMONTH($I$7,0),J$7&gt;EOMONTH($I$7,1))</formula>
    </cfRule>
  </conditionalFormatting>
  <conditionalFormatting sqref="I6:BL6">
    <cfRule type="expression" dxfId="90" priority="64">
      <formula>AND(I$7&lt;=EOMONTH($I$7,1),I$7&gt;EOMONTH($I$7,0))</formula>
    </cfRule>
  </conditionalFormatting>
  <conditionalFormatting sqref="I10:BL17 I21:BL25">
    <cfRule type="expression" dxfId="89" priority="69" stopIfTrue="1">
      <formula>AND($C10="Low Risk",I$7&gt;=$F10,I$7&lt;=$F10+$G10-1)</formula>
    </cfRule>
    <cfRule type="expression" dxfId="88" priority="70" stopIfTrue="1">
      <formula>AND($C10="High Risk",I$7&gt;=$F10,I$7&lt;=$F10+$G10-1)</formula>
    </cfRule>
    <cfRule type="expression" dxfId="87" priority="71" stopIfTrue="1">
      <formula>AND($C10="On Track",I$7&gt;=$F10,I$7&lt;=$F10+$G10-1)</formula>
    </cfRule>
    <cfRule type="expression" dxfId="86" priority="72" stopIfTrue="1">
      <formula>AND($C10="Med Risk",I$7&gt;=$F10,I$7&lt;=$F10+$G10-1)</formula>
    </cfRule>
    <cfRule type="expression" dxfId="85" priority="73" stopIfTrue="1">
      <formula>AND(LEN($C10)=0,I$7&gt;=$F10,I$7&lt;=$F10+$G10-1)</formula>
    </cfRule>
  </conditionalFormatting>
  <conditionalFormatting sqref="I43:BL43">
    <cfRule type="expression" dxfId="84" priority="75" stopIfTrue="1">
      <formula>AND(#REF!="Low Risk",I$7&gt;=#REF!,I$7&lt;=#REF!+#REF!-1)</formula>
    </cfRule>
    <cfRule type="expression" dxfId="83" priority="76" stopIfTrue="1">
      <formula>AND(#REF!="High Risk",I$7&gt;=#REF!,I$7&lt;=#REF!+#REF!-1)</formula>
    </cfRule>
    <cfRule type="expression" dxfId="82" priority="77" stopIfTrue="1">
      <formula>AND(#REF!="On Track",I$7&gt;=#REF!,I$7&lt;=#REF!+#REF!-1)</formula>
    </cfRule>
    <cfRule type="expression" dxfId="81" priority="78" stopIfTrue="1">
      <formula>AND(#REF!="Med Risk",I$7&gt;=#REF!,I$7&lt;=#REF!+#REF!-1)</formula>
    </cfRule>
    <cfRule type="expression" dxfId="80" priority="79" stopIfTrue="1">
      <formula>AND(LEN(#REF!)=0,I$7&gt;=#REF!,I$7&lt;=#REF!+#REF!-1)</formula>
    </cfRule>
  </conditionalFormatting>
  <conditionalFormatting sqref="E17">
    <cfRule type="dataBar" priority="61">
      <dataBar>
        <cfvo type="num" val="0"/>
        <cfvo type="num" val="1"/>
        <color theme="6"/>
      </dataBar>
      <extLst>
        <ext xmlns:x14="http://schemas.microsoft.com/office/spreadsheetml/2009/9/main" uri="{B025F937-C7B1-47D3-B67F-A62EFF666E3E}">
          <x14:id>{A6CC6A24-64F7-4F23-A97E-716F451D3847}</x14:id>
        </ext>
      </extLst>
    </cfRule>
  </conditionalFormatting>
  <conditionalFormatting sqref="I18:BL18">
    <cfRule type="expression" dxfId="79" priority="54">
      <formula>AND(TODAY()&gt;=I$7,TODAY()&lt;J$7)</formula>
    </cfRule>
  </conditionalFormatting>
  <conditionalFormatting sqref="I18:BL18">
    <cfRule type="expression" dxfId="78" priority="56" stopIfTrue="1">
      <formula>AND($C18="Low Risk",I$7&gt;=$F18,I$7&lt;=$F18+$G18-1)</formula>
    </cfRule>
    <cfRule type="expression" dxfId="77" priority="57" stopIfTrue="1">
      <formula>AND($C18="High Risk",I$7&gt;=$F18,I$7&lt;=$F18+$G18-1)</formula>
    </cfRule>
    <cfRule type="expression" dxfId="76" priority="58" stopIfTrue="1">
      <formula>AND($C18="On Track",I$7&gt;=$F18,I$7&lt;=$F18+$G18-1)</formula>
    </cfRule>
    <cfRule type="expression" dxfId="75" priority="59" stopIfTrue="1">
      <formula>AND($C18="Med Risk",I$7&gt;=$F18,I$7&lt;=$F18+$G18-1)</formula>
    </cfRule>
    <cfRule type="expression" dxfId="74" priority="60" stopIfTrue="1">
      <formula>AND(LEN($C18)=0,I$7&gt;=$F18,I$7&lt;=$F18+$G18-1)</formula>
    </cfRule>
  </conditionalFormatting>
  <conditionalFormatting sqref="E18">
    <cfRule type="dataBar" priority="53">
      <dataBar>
        <cfvo type="num" val="0"/>
        <cfvo type="num" val="1"/>
        <color theme="6"/>
      </dataBar>
      <extLst>
        <ext xmlns:x14="http://schemas.microsoft.com/office/spreadsheetml/2009/9/main" uri="{B025F937-C7B1-47D3-B67F-A62EFF666E3E}">
          <x14:id>{CCEE7B94-CE3A-4E0D-8C64-4CA0EAB3D0B1}</x14:id>
        </ext>
      </extLst>
    </cfRule>
  </conditionalFormatting>
  <conditionalFormatting sqref="I19:BL19">
    <cfRule type="expression" dxfId="73" priority="46">
      <formula>AND(TODAY()&gt;=I$7,TODAY()&lt;J$7)</formula>
    </cfRule>
  </conditionalFormatting>
  <conditionalFormatting sqref="I19:BL19">
    <cfRule type="expression" dxfId="72" priority="48" stopIfTrue="1">
      <formula>AND($C19="Low Risk",I$7&gt;=$F19,I$7&lt;=$F19+$G19-1)</formula>
    </cfRule>
    <cfRule type="expression" dxfId="71" priority="49" stopIfTrue="1">
      <formula>AND($C19="High Risk",I$7&gt;=$F19,I$7&lt;=$F19+$G19-1)</formula>
    </cfRule>
    <cfRule type="expression" dxfId="70" priority="50" stopIfTrue="1">
      <formula>AND($C19="On Track",I$7&gt;=$F19,I$7&lt;=$F19+$G19-1)</formula>
    </cfRule>
    <cfRule type="expression" dxfId="69" priority="51" stopIfTrue="1">
      <formula>AND($C19="Med Risk",I$7&gt;=$F19,I$7&lt;=$F19+$G19-1)</formula>
    </cfRule>
    <cfRule type="expression" dxfId="68" priority="52" stopIfTrue="1">
      <formula>AND(LEN($C19)=0,I$7&gt;=$F19,I$7&lt;=$F19+$G19-1)</formula>
    </cfRule>
  </conditionalFormatting>
  <conditionalFormatting sqref="E19">
    <cfRule type="dataBar" priority="45">
      <dataBar>
        <cfvo type="num" val="0"/>
        <cfvo type="num" val="1"/>
        <color theme="6"/>
      </dataBar>
      <extLst>
        <ext xmlns:x14="http://schemas.microsoft.com/office/spreadsheetml/2009/9/main" uri="{B025F937-C7B1-47D3-B67F-A62EFF666E3E}">
          <x14:id>{5F4CF630-3EFB-490B-BAA9-819BE80E190C}</x14:id>
        </ext>
      </extLst>
    </cfRule>
  </conditionalFormatting>
  <conditionalFormatting sqref="I20:BL20">
    <cfRule type="expression" dxfId="67" priority="38">
      <formula>AND(TODAY()&gt;=I$7,TODAY()&lt;J$7)</formula>
    </cfRule>
  </conditionalFormatting>
  <conditionalFormatting sqref="I20:BL20">
    <cfRule type="expression" dxfId="66" priority="40" stopIfTrue="1">
      <formula>AND($C20="Low Risk",I$7&gt;=$F20,I$7&lt;=$F20+$G20-1)</formula>
    </cfRule>
    <cfRule type="expression" dxfId="65" priority="41" stopIfTrue="1">
      <formula>AND($C20="High Risk",I$7&gt;=$F20,I$7&lt;=$F20+$G20-1)</formula>
    </cfRule>
    <cfRule type="expression" dxfId="64" priority="42" stopIfTrue="1">
      <formula>AND($C20="On Track",I$7&gt;=$F20,I$7&lt;=$F20+$G20-1)</formula>
    </cfRule>
    <cfRule type="expression" dxfId="63" priority="43" stopIfTrue="1">
      <formula>AND($C20="Med Risk",I$7&gt;=$F20,I$7&lt;=$F20+$G20-1)</formula>
    </cfRule>
    <cfRule type="expression" dxfId="62" priority="44" stopIfTrue="1">
      <formula>AND(LEN($C20)=0,I$7&gt;=$F20,I$7&lt;=$F20+$G20-1)</formula>
    </cfRule>
  </conditionalFormatting>
  <conditionalFormatting sqref="E20">
    <cfRule type="dataBar" priority="37">
      <dataBar>
        <cfvo type="num" val="0"/>
        <cfvo type="num" val="1"/>
        <color theme="6"/>
      </dataBar>
      <extLst>
        <ext xmlns:x14="http://schemas.microsoft.com/office/spreadsheetml/2009/9/main" uri="{B025F937-C7B1-47D3-B67F-A62EFF666E3E}">
          <x14:id>{9F7F0B93-1AD6-4F91-9312-79C39558CBF6}</x14:id>
        </ext>
      </extLst>
    </cfRule>
  </conditionalFormatting>
  <conditionalFormatting sqref="E22">
    <cfRule type="dataBar" priority="22">
      <dataBar>
        <cfvo type="num" val="0"/>
        <cfvo type="num" val="1"/>
        <color theme="6"/>
      </dataBar>
      <extLst>
        <ext xmlns:x14="http://schemas.microsoft.com/office/spreadsheetml/2009/9/main" uri="{B025F937-C7B1-47D3-B67F-A62EFF666E3E}">
          <x14:id>{374B278D-38C9-402A-B182-D11D67BA6874}</x14:id>
        </ext>
      </extLst>
    </cfRule>
  </conditionalFormatting>
  <conditionalFormatting sqref="I22:BL22">
    <cfRule type="expression" dxfId="61" priority="21">
      <formula>AND(TODAY()&gt;=I$7,TODAY()&lt;J$7)</formula>
    </cfRule>
  </conditionalFormatting>
  <conditionalFormatting sqref="E21">
    <cfRule type="dataBar" priority="14">
      <dataBar>
        <cfvo type="num" val="0"/>
        <cfvo type="num" val="1"/>
        <color theme="6"/>
      </dataBar>
      <extLst>
        <ext xmlns:x14="http://schemas.microsoft.com/office/spreadsheetml/2009/9/main" uri="{B025F937-C7B1-47D3-B67F-A62EFF666E3E}">
          <x14:id>{373C6AA6-F943-4E54-8F68-11AEB74528AE}</x14:id>
        </ext>
      </extLst>
    </cfRule>
  </conditionalFormatting>
  <conditionalFormatting sqref="I21:BL21">
    <cfRule type="expression" dxfId="60" priority="13">
      <formula>AND(TODAY()&gt;=I$7,TODAY()&lt;J$7)</formula>
    </cfRule>
  </conditionalFormatting>
  <conditionalFormatting sqref="I26:BL28 I31:BL31">
    <cfRule type="expression" dxfId="59" priority="87" stopIfTrue="1">
      <formula>AND($C27="Low Risk",I$7&gt;=$F27,I$7&lt;=$F27+$G27-1)</formula>
    </cfRule>
    <cfRule type="expression" dxfId="58" priority="88" stopIfTrue="1">
      <formula>AND($C27="High Risk",I$7&gt;=$F27,I$7&lt;=$F27+$G27-1)</formula>
    </cfRule>
    <cfRule type="expression" dxfId="57" priority="89" stopIfTrue="1">
      <formula>AND($C27="On Track",I$7&gt;=$F27,I$7&lt;=$F27+$G27-1)</formula>
    </cfRule>
    <cfRule type="expression" dxfId="56" priority="90" stopIfTrue="1">
      <formula>AND($C27="Med Risk",I$7&gt;=$F27,I$7&lt;=$F27+$G27-1)</formula>
    </cfRule>
    <cfRule type="expression" dxfId="55" priority="91" stopIfTrue="1">
      <formula>AND(LEN($C27)=0,I$7&gt;=$F27,I$7&lt;=$F27+$G27-1)</formula>
    </cfRule>
  </conditionalFormatting>
  <conditionalFormatting sqref="E24">
    <cfRule type="dataBar" priority="12">
      <dataBar>
        <cfvo type="num" val="0"/>
        <cfvo type="num" val="1"/>
        <color theme="6"/>
      </dataBar>
      <extLst>
        <ext xmlns:x14="http://schemas.microsoft.com/office/spreadsheetml/2009/9/main" uri="{B025F937-C7B1-47D3-B67F-A62EFF666E3E}">
          <x14:id>{D359F982-FDE0-442D-B01F-719FAFAB7DA8}</x14:id>
        </ext>
      </extLst>
    </cfRule>
  </conditionalFormatting>
  <conditionalFormatting sqref="E25:E30">
    <cfRule type="dataBar" priority="11">
      <dataBar>
        <cfvo type="num" val="0"/>
        <cfvo type="num" val="1"/>
        <color theme="6"/>
      </dataBar>
      <extLst>
        <ext xmlns:x14="http://schemas.microsoft.com/office/spreadsheetml/2009/9/main" uri="{B025F937-C7B1-47D3-B67F-A62EFF666E3E}">
          <x14:id>{EA35A5CE-914A-4AED-BC17-B32BB2DF7DC5}</x14:id>
        </ext>
      </extLst>
    </cfRule>
  </conditionalFormatting>
  <conditionalFormatting sqref="E31:E32">
    <cfRule type="dataBar" priority="10">
      <dataBar>
        <cfvo type="num" val="0"/>
        <cfvo type="num" val="1"/>
        <color theme="6"/>
      </dataBar>
      <extLst>
        <ext xmlns:x14="http://schemas.microsoft.com/office/spreadsheetml/2009/9/main" uri="{B025F937-C7B1-47D3-B67F-A62EFF666E3E}">
          <x14:id>{5A650B08-3509-4FBD-9DC1-0B990A2830FA}</x14:id>
        </ext>
      </extLst>
    </cfRule>
  </conditionalFormatting>
  <conditionalFormatting sqref="E33">
    <cfRule type="dataBar" priority="9">
      <dataBar>
        <cfvo type="num" val="0"/>
        <cfvo type="num" val="1"/>
        <color theme="6"/>
      </dataBar>
      <extLst>
        <ext xmlns:x14="http://schemas.microsoft.com/office/spreadsheetml/2009/9/main" uri="{B025F937-C7B1-47D3-B67F-A62EFF666E3E}">
          <x14:id>{6EA87D50-E035-443E-A6E2-8D56DDE2A669}</x14:id>
        </ext>
      </extLst>
    </cfRule>
  </conditionalFormatting>
  <conditionalFormatting sqref="I32:BL42 I48:BL49">
    <cfRule type="expression" dxfId="54" priority="120" stopIfTrue="1">
      <formula>AND($C38="Low Risk",I$7&gt;=$F38,I$7&lt;=$F38+$G38-1)</formula>
    </cfRule>
    <cfRule type="expression" dxfId="53" priority="121" stopIfTrue="1">
      <formula>AND($C38="High Risk",I$7&gt;=$F38,I$7&lt;=$F38+$G38-1)</formula>
    </cfRule>
    <cfRule type="expression" dxfId="52" priority="122" stopIfTrue="1">
      <formula>AND($C38="On Track",I$7&gt;=$F38,I$7&lt;=$F38+$G38-1)</formula>
    </cfRule>
    <cfRule type="expression" dxfId="51" priority="123" stopIfTrue="1">
      <formula>AND($C38="Med Risk",I$7&gt;=$F38,I$7&lt;=$F38+$G38-1)</formula>
    </cfRule>
    <cfRule type="expression" dxfId="50" priority="124" stopIfTrue="1">
      <formula>AND(LEN($C38)=0,I$7&gt;=$F38,I$7&lt;=$F38+$G38-1)</formula>
    </cfRule>
  </conditionalFormatting>
  <conditionalFormatting sqref="E48:E49">
    <cfRule type="dataBar" priority="2">
      <dataBar>
        <cfvo type="num" val="0"/>
        <cfvo type="num" val="1"/>
        <color theme="6"/>
      </dataBar>
      <extLst>
        <ext xmlns:x14="http://schemas.microsoft.com/office/spreadsheetml/2009/9/main" uri="{B025F937-C7B1-47D3-B67F-A62EFF666E3E}">
          <x14:id>{9A2E1C58-A3EC-4F8A-BBAD-090E5ABE2B92}</x14:id>
        </ext>
      </extLst>
    </cfRule>
  </conditionalFormatting>
  <conditionalFormatting sqref="I48:BL49">
    <cfRule type="expression" dxfId="49" priority="1">
      <formula>AND(TODAY()&gt;=I$7,TODAY()&lt;J$7)</formula>
    </cfRule>
  </conditionalFormatting>
  <conditionalFormatting sqref="I29:BL30">
    <cfRule type="expression" dxfId="48" priority="140" stopIfTrue="1">
      <formula>AND($C31="Low Risk",I$7&gt;=$F31,I$7&lt;=$F31+$G31-1)</formula>
    </cfRule>
    <cfRule type="expression" dxfId="47" priority="141" stopIfTrue="1">
      <formula>AND($C31="High Risk",I$7&gt;=$F31,I$7&lt;=$F31+$G31-1)</formula>
    </cfRule>
    <cfRule type="expression" dxfId="46" priority="142" stopIfTrue="1">
      <formula>AND($C31="On Track",I$7&gt;=$F31,I$7&lt;=$F31+$G31-1)</formula>
    </cfRule>
    <cfRule type="expression" dxfId="45" priority="143" stopIfTrue="1">
      <formula>AND($C31="Med Risk",I$7&gt;=$F31,I$7&lt;=$F31+$G31-1)</formula>
    </cfRule>
    <cfRule type="expression" dxfId="44" priority="144" stopIfTrue="1">
      <formula>AND(LEN($C31)=0,I$7&gt;=$F31,I$7&lt;=$F31+$G31-1)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9"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3" xr:uid="{659FD5CB-B62B-4854-B8A9-29F1F70930AC}"/>
    <dataValidation allowBlank="1" showInputMessage="1" showErrorMessage="1" prompt="This is an empty row" sqref="A42"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27214</xdr:colOff>
                    <xdr:row>7</xdr:row>
                    <xdr:rowOff>59871</xdr:rowOff>
                  </from>
                  <to>
                    <xdr:col>63</xdr:col>
                    <xdr:colOff>228600</xdr:colOff>
                    <xdr:row>7</xdr:row>
                    <xdr:rowOff>239486</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E9:E16 E23 E34:E47</xm:sqref>
        </x14:conditionalFormatting>
        <x14:conditionalFormatting xmlns:xm="http://schemas.microsoft.com/office/excel/2006/main">
          <x14:cfRule type="dataBar" id="{A6CC6A24-64F7-4F23-A97E-716F451D3847}">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CCEE7B94-CE3A-4E0D-8C64-4CA0EAB3D0B1}">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5F4CF630-3EFB-490B-BAA9-819BE80E190C}">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9F7F0B93-1AD6-4F91-9312-79C39558CBF6}">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374B278D-38C9-402A-B182-D11D67BA6874}">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373C6AA6-F943-4E54-8F68-11AEB74528AE}">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D359F982-FDE0-442D-B01F-719FAFAB7DA8}">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EA35A5CE-914A-4AED-BC17-B32BB2DF7DC5}">
            <x14:dataBar minLength="0" maxLength="100" gradient="0">
              <x14:cfvo type="num">
                <xm:f>0</xm:f>
              </x14:cfvo>
              <x14:cfvo type="num">
                <xm:f>1</xm:f>
              </x14:cfvo>
              <x14:negativeFillColor rgb="FFFF0000"/>
              <x14:axisColor rgb="FF000000"/>
            </x14:dataBar>
          </x14:cfRule>
          <xm:sqref>E25:E30</xm:sqref>
        </x14:conditionalFormatting>
        <x14:conditionalFormatting xmlns:xm="http://schemas.microsoft.com/office/excel/2006/main">
          <x14:cfRule type="dataBar" id="{5A650B08-3509-4FBD-9DC1-0B990A2830FA}">
            <x14:dataBar minLength="0" maxLength="100" gradient="0">
              <x14:cfvo type="num">
                <xm:f>0</xm:f>
              </x14:cfvo>
              <x14:cfvo type="num">
                <xm:f>1</xm:f>
              </x14:cfvo>
              <x14:negativeFillColor rgb="FFFF0000"/>
              <x14:axisColor rgb="FF000000"/>
            </x14:dataBar>
          </x14:cfRule>
          <xm:sqref>E31:E32</xm:sqref>
        </x14:conditionalFormatting>
        <x14:conditionalFormatting xmlns:xm="http://schemas.microsoft.com/office/excel/2006/main">
          <x14:cfRule type="dataBar" id="{6EA87D50-E035-443E-A6E2-8D56DDE2A669}">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9A2E1C58-A3EC-4F8A-BBAD-090E5ABE2B92}">
            <x14:dataBar minLength="0" maxLength="100" gradient="0">
              <x14:cfvo type="num">
                <xm:f>0</xm:f>
              </x14:cfvo>
              <x14:cfvo type="num">
                <xm:f>1</xm:f>
              </x14:cfvo>
              <x14:negativeFillColor rgb="FFFF0000"/>
              <x14:axisColor rgb="FF000000"/>
            </x14:dataBar>
          </x14:cfRule>
          <xm:sqref>E48:E49</xm:sqref>
        </x14:conditionalFormatting>
        <x14:conditionalFormatting xmlns:xm="http://schemas.microsoft.com/office/excel/2006/main">
          <x14:cfRule type="iconSet" priority="74"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I43:BL43</xm:sqref>
        </x14:conditionalFormatting>
        <x14:conditionalFormatting xmlns:xm="http://schemas.microsoft.com/office/excel/2006/main">
          <x14:cfRule type="iconSet" priority="55" id="{5F960754-F88E-4BEC-BC87-7439BCEAE949}">
            <x14:iconSet iconSet="3Stars" showValue="0" custom="1">
              <x14:cfvo type="percent">
                <xm:f>0</xm:f>
              </x14:cfvo>
              <x14:cfvo type="num">
                <xm:f>1</xm:f>
              </x14:cfvo>
              <x14:cfvo type="num">
                <xm:f>2</xm:f>
              </x14:cfvo>
              <x14:cfIcon iconSet="NoIcons" iconId="0"/>
              <x14:cfIcon iconSet="3Flags" iconId="1"/>
              <x14:cfIcon iconSet="3Signs" iconId="0"/>
            </x14:iconSet>
          </x14:cfRule>
          <xm:sqref>I18:BL18</xm:sqref>
        </x14:conditionalFormatting>
        <x14:conditionalFormatting xmlns:xm="http://schemas.microsoft.com/office/excel/2006/main">
          <x14:cfRule type="iconSet" priority="47" id="{7A6F6290-3E6F-47B0-B8D7-8931F306F39D}">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iconSet" priority="39" id="{42F5A1C8-F09F-4949-B6B0-8721CD94F61D}">
            <x14:iconSet iconSet="3Stars" showValue="0" custom="1">
              <x14:cfvo type="percent">
                <xm:f>0</xm:f>
              </x14:cfvo>
              <x14:cfvo type="num">
                <xm:f>1</xm:f>
              </x14:cfvo>
              <x14:cfvo type="num">
                <xm:f>2</xm:f>
              </x14:cfvo>
              <x14:cfIcon iconSet="NoIcons" iconId="0"/>
              <x14:cfIcon iconSet="3Flags" iconId="1"/>
              <x14:cfIcon iconSet="3Signs" iconId="0"/>
            </x14:iconSet>
          </x14:cfRule>
          <xm:sqref>I20:BL20</xm:sqref>
        </x14:conditionalFormatting>
        <x14:conditionalFormatting xmlns:xm="http://schemas.microsoft.com/office/excel/2006/main">
          <x14:cfRule type="iconSet" priority="23" id="{8A0EA1CC-1116-4AD3-A43C-876C8DB19BCD}">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15" id="{E710ADA3-58E2-4779-BA17-03D81655C06E}">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 xmlns:xm="http://schemas.microsoft.com/office/excel/2006/main">
          <x14:cfRule type="iconSet" priority="12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I23:BL42 I10:BL17</xm:sqref>
        </x14:conditionalFormatting>
        <x14:conditionalFormatting xmlns:xm="http://schemas.microsoft.com/office/excel/2006/main">
          <x14:cfRule type="iconSet" priority="8" id="{016F3E39-D9D7-4D3D-9E9A-D70398A28C01}">
            <x14:iconSet iconSet="3Stars" showValue="0" custom="1">
              <x14:cfvo type="percent">
                <xm:f>0</xm:f>
              </x14:cfvo>
              <x14:cfvo type="num">
                <xm:f>1</xm:f>
              </x14:cfvo>
              <x14:cfvo type="num">
                <xm:f>2</xm:f>
              </x14:cfvo>
              <x14:cfIcon iconSet="NoIcons" iconId="0"/>
              <x14:cfIcon iconSet="3Flags" iconId="1"/>
              <x14:cfIcon iconSet="3Signs" iconId="0"/>
            </x14:iconSet>
          </x14:cfRule>
          <xm:sqref>I48:BL49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6" t="s">
        <v>3</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4</v>
      </c>
      <c r="C4" s="50"/>
      <c r="D4" s="51"/>
      <c r="E4" s="29"/>
      <c r="F4" s="30"/>
      <c r="G4" s="31" t="s">
        <v>5</v>
      </c>
      <c r="H4" s="29"/>
      <c r="I4" s="133" t="s">
        <v>6</v>
      </c>
      <c r="J4" s="133"/>
      <c r="K4" s="133"/>
      <c r="L4" s="133"/>
      <c r="M4" s="32"/>
      <c r="N4" s="134" t="s">
        <v>7</v>
      </c>
      <c r="O4" s="134"/>
      <c r="P4" s="134"/>
      <c r="Q4" s="134"/>
      <c r="R4" s="32"/>
      <c r="S4" s="135" t="s">
        <v>8</v>
      </c>
      <c r="T4" s="135"/>
      <c r="U4" s="135"/>
      <c r="V4" s="135"/>
      <c r="W4" s="32"/>
      <c r="X4" s="128" t="s">
        <v>9</v>
      </c>
      <c r="Y4" s="128"/>
      <c r="Z4" s="128"/>
      <c r="AA4" s="128"/>
      <c r="AB4" s="32"/>
      <c r="AC4" s="129" t="s">
        <v>10</v>
      </c>
      <c r="AD4" s="129"/>
      <c r="AE4" s="129"/>
      <c r="AF4" s="129"/>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11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12</v>
      </c>
      <c r="C6" s="34" cm="1">
        <f t="array" aca="1" ref="C6" ca="1">IFERROR(IF(MIN(Milestones435[Start])=0,TODAY(),B11(Milestones435[Start])),TODAY())</f>
        <v>44664</v>
      </c>
      <c r="D6" s="53"/>
      <c r="E6" s="32"/>
      <c r="F6" s="33"/>
      <c r="G6" s="32"/>
      <c r="H6" s="29"/>
      <c r="I6" s="94" t="str">
        <f ca="1">TEXT(I7,"mmmm")</f>
        <v>April</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May</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June</v>
      </c>
      <c r="BG6" s="65"/>
      <c r="BH6" s="65"/>
      <c r="BI6" s="65"/>
      <c r="BJ6" s="65"/>
      <c r="BK6" s="65"/>
      <c r="BL6" s="65"/>
      <c r="BM6" s="32"/>
    </row>
    <row r="7" spans="1:68" ht="30" customHeight="1">
      <c r="A7" s="10"/>
      <c r="B7" s="49" t="s">
        <v>13</v>
      </c>
      <c r="C7" s="35">
        <v>1</v>
      </c>
      <c r="D7" s="52"/>
      <c r="E7" s="29"/>
      <c r="F7" s="29"/>
      <c r="G7" s="29"/>
      <c r="H7" s="29"/>
      <c r="I7" s="96">
        <f ca="1">IFERROR(Project_Start+Scrolling_Increment,TODAY())</f>
        <v>44665</v>
      </c>
      <c r="J7" s="17">
        <f ca="1">I7+1</f>
        <v>44666</v>
      </c>
      <c r="K7" s="17">
        <f t="shared" ref="K7:AX7" ca="1" si="0">J7+1</f>
        <v>44667</v>
      </c>
      <c r="L7" s="17">
        <f t="shared" ca="1" si="0"/>
        <v>44668</v>
      </c>
      <c r="M7" s="17">
        <f t="shared" ca="1" si="0"/>
        <v>44669</v>
      </c>
      <c r="N7" s="17">
        <f t="shared" ca="1" si="0"/>
        <v>44670</v>
      </c>
      <c r="O7" s="64">
        <f t="shared" ca="1" si="0"/>
        <v>44671</v>
      </c>
      <c r="P7" s="17">
        <f ca="1">O7+1</f>
        <v>44672</v>
      </c>
      <c r="Q7" s="17">
        <f ca="1">P7+1</f>
        <v>44673</v>
      </c>
      <c r="R7" s="17">
        <f t="shared" ca="1" si="0"/>
        <v>44674</v>
      </c>
      <c r="S7" s="17">
        <f t="shared" ca="1" si="0"/>
        <v>44675</v>
      </c>
      <c r="T7" s="17">
        <f t="shared" ca="1" si="0"/>
        <v>44676</v>
      </c>
      <c r="U7" s="17">
        <f t="shared" ca="1" si="0"/>
        <v>44677</v>
      </c>
      <c r="V7" s="64">
        <f t="shared" ca="1" si="0"/>
        <v>44678</v>
      </c>
      <c r="W7" s="17">
        <f ca="1">V7+1</f>
        <v>44679</v>
      </c>
      <c r="X7" s="17">
        <f ca="1">W7+1</f>
        <v>44680</v>
      </c>
      <c r="Y7" s="17">
        <f t="shared" ca="1" si="0"/>
        <v>44681</v>
      </c>
      <c r="Z7" s="17">
        <f t="shared" ca="1" si="0"/>
        <v>44682</v>
      </c>
      <c r="AA7" s="17">
        <f t="shared" ca="1" si="0"/>
        <v>44683</v>
      </c>
      <c r="AB7" s="17">
        <f t="shared" ca="1" si="0"/>
        <v>44684</v>
      </c>
      <c r="AC7" s="64">
        <f t="shared" ca="1" si="0"/>
        <v>44685</v>
      </c>
      <c r="AD7" s="17">
        <f ca="1">AC7+1</f>
        <v>44686</v>
      </c>
      <c r="AE7" s="17">
        <f ca="1">AD7+1</f>
        <v>44687</v>
      </c>
      <c r="AF7" s="17">
        <f t="shared" ca="1" si="0"/>
        <v>44688</v>
      </c>
      <c r="AG7" s="17">
        <f t="shared" ca="1" si="0"/>
        <v>44689</v>
      </c>
      <c r="AH7" s="17">
        <f t="shared" ca="1" si="0"/>
        <v>44690</v>
      </c>
      <c r="AI7" s="17">
        <f t="shared" ca="1" si="0"/>
        <v>44691</v>
      </c>
      <c r="AJ7" s="64">
        <f t="shared" ca="1" si="0"/>
        <v>44692</v>
      </c>
      <c r="AK7" s="17">
        <f ca="1">AJ7+1</f>
        <v>44693</v>
      </c>
      <c r="AL7" s="17">
        <f ca="1">AK7+1</f>
        <v>44694</v>
      </c>
      <c r="AM7" s="17">
        <f t="shared" ca="1" si="0"/>
        <v>44695</v>
      </c>
      <c r="AN7" s="17">
        <f t="shared" ca="1" si="0"/>
        <v>44696</v>
      </c>
      <c r="AO7" s="17">
        <f t="shared" ca="1" si="0"/>
        <v>44697</v>
      </c>
      <c r="AP7" s="17">
        <f t="shared" ca="1" si="0"/>
        <v>44698</v>
      </c>
      <c r="AQ7" s="64">
        <f t="shared" ca="1" si="0"/>
        <v>44699</v>
      </c>
      <c r="AR7" s="17">
        <f ca="1">AQ7+1</f>
        <v>44700</v>
      </c>
      <c r="AS7" s="17">
        <f ca="1">AR7+1</f>
        <v>44701</v>
      </c>
      <c r="AT7" s="17">
        <f t="shared" ca="1" si="0"/>
        <v>44702</v>
      </c>
      <c r="AU7" s="17">
        <f t="shared" ca="1" si="0"/>
        <v>44703</v>
      </c>
      <c r="AV7" s="17">
        <f t="shared" ca="1" si="0"/>
        <v>44704</v>
      </c>
      <c r="AW7" s="17">
        <f t="shared" ca="1" si="0"/>
        <v>44705</v>
      </c>
      <c r="AX7" s="64">
        <f t="shared" ca="1" si="0"/>
        <v>44706</v>
      </c>
      <c r="AY7" s="17">
        <f ca="1">AX7+1</f>
        <v>44707</v>
      </c>
      <c r="AZ7" s="17">
        <f ca="1">AY7+1</f>
        <v>44708</v>
      </c>
      <c r="BA7" s="17">
        <f t="shared" ref="BA7:BE7" ca="1" si="1">AZ7+1</f>
        <v>44709</v>
      </c>
      <c r="BB7" s="17">
        <f t="shared" ca="1" si="1"/>
        <v>44710</v>
      </c>
      <c r="BC7" s="17">
        <f t="shared" ca="1" si="1"/>
        <v>44711</v>
      </c>
      <c r="BD7" s="17">
        <f t="shared" ca="1" si="1"/>
        <v>44712</v>
      </c>
      <c r="BE7" s="64">
        <f t="shared" ca="1" si="1"/>
        <v>44713</v>
      </c>
      <c r="BF7" s="17">
        <f ca="1">BE7+1</f>
        <v>44714</v>
      </c>
      <c r="BG7" s="17">
        <f ca="1">BF7+1</f>
        <v>44715</v>
      </c>
      <c r="BH7" s="17">
        <f t="shared" ref="BH7:BL7" ca="1" si="2">BG7+1</f>
        <v>44716</v>
      </c>
      <c r="BI7" s="17">
        <f t="shared" ca="1" si="2"/>
        <v>44717</v>
      </c>
      <c r="BJ7" s="17">
        <f t="shared" ca="1" si="2"/>
        <v>44718</v>
      </c>
      <c r="BK7" s="17">
        <f t="shared" ca="1" si="2"/>
        <v>44719</v>
      </c>
      <c r="BL7" s="18">
        <f t="shared" ca="1" si="2"/>
        <v>44720</v>
      </c>
      <c r="BM7" s="32"/>
    </row>
    <row r="8" spans="1:68" ht="19.899999999999999"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c r="A9" s="10"/>
      <c r="B9" s="119" t="s">
        <v>14</v>
      </c>
      <c r="C9" s="120" t="s">
        <v>15</v>
      </c>
      <c r="D9" s="120" t="s">
        <v>16</v>
      </c>
      <c r="E9" s="120" t="s">
        <v>17</v>
      </c>
      <c r="F9" s="120" t="s">
        <v>18</v>
      </c>
      <c r="G9" s="120" t="s">
        <v>19</v>
      </c>
      <c r="H9" s="48"/>
      <c r="I9" s="37" t="str">
        <f t="shared" ref="I9:BL9" ca="1" si="3">LEFT(TEXT(I7,"ddd"),1)</f>
        <v>T</v>
      </c>
      <c r="J9" s="37" t="str">
        <f t="shared" ca="1" si="3"/>
        <v>F</v>
      </c>
      <c r="K9" s="37" t="str">
        <f t="shared" ca="1" si="3"/>
        <v>S</v>
      </c>
      <c r="L9" s="37" t="str">
        <f t="shared" ca="1" si="3"/>
        <v>S</v>
      </c>
      <c r="M9" s="37" t="str">
        <f t="shared" ca="1" si="3"/>
        <v>M</v>
      </c>
      <c r="N9" s="37" t="str">
        <f t="shared" ca="1" si="3"/>
        <v>T</v>
      </c>
      <c r="O9" s="37" t="str">
        <f t="shared" ca="1" si="3"/>
        <v>W</v>
      </c>
      <c r="P9" s="37" t="str">
        <f t="shared" ca="1" si="3"/>
        <v>T</v>
      </c>
      <c r="Q9" s="37" t="str">
        <f t="shared" ca="1" si="3"/>
        <v>F</v>
      </c>
      <c r="R9" s="37" t="str">
        <f t="shared" ca="1" si="3"/>
        <v>S</v>
      </c>
      <c r="S9" s="37" t="str">
        <f t="shared" ca="1" si="3"/>
        <v>S</v>
      </c>
      <c r="T9" s="37" t="str">
        <f t="shared" ca="1" si="3"/>
        <v>M</v>
      </c>
      <c r="U9" s="37" t="str">
        <f t="shared" ca="1" si="3"/>
        <v>T</v>
      </c>
      <c r="V9" s="37" t="str">
        <f t="shared" ca="1" si="3"/>
        <v>W</v>
      </c>
      <c r="W9" s="37" t="str">
        <f t="shared" ca="1" si="3"/>
        <v>T</v>
      </c>
      <c r="X9" s="37" t="str">
        <f t="shared" ca="1" si="3"/>
        <v>F</v>
      </c>
      <c r="Y9" s="37" t="str">
        <f t="shared" ca="1" si="3"/>
        <v>S</v>
      </c>
      <c r="Z9" s="37" t="str">
        <f t="shared" ca="1" si="3"/>
        <v>S</v>
      </c>
      <c r="AA9" s="37" t="str">
        <f t="shared" ca="1" si="3"/>
        <v>M</v>
      </c>
      <c r="AB9" s="37" t="str">
        <f t="shared" ca="1" si="3"/>
        <v>T</v>
      </c>
      <c r="AC9" s="37" t="str">
        <f t="shared" ca="1" si="3"/>
        <v>W</v>
      </c>
      <c r="AD9" s="37" t="str">
        <f t="shared" ca="1" si="3"/>
        <v>T</v>
      </c>
      <c r="AE9" s="37" t="str">
        <f t="shared" ca="1" si="3"/>
        <v>F</v>
      </c>
      <c r="AF9" s="37" t="str">
        <f t="shared" ca="1" si="3"/>
        <v>S</v>
      </c>
      <c r="AG9" s="37" t="str">
        <f t="shared" ca="1" si="3"/>
        <v>S</v>
      </c>
      <c r="AH9" s="37" t="str">
        <f t="shared" ca="1" si="3"/>
        <v>M</v>
      </c>
      <c r="AI9" s="37" t="str">
        <f t="shared" ca="1" si="3"/>
        <v>T</v>
      </c>
      <c r="AJ9" s="37" t="str">
        <f t="shared" ca="1" si="3"/>
        <v>W</v>
      </c>
      <c r="AK9" s="37" t="str">
        <f t="shared" ca="1" si="3"/>
        <v>T</v>
      </c>
      <c r="AL9" s="37" t="str">
        <f t="shared" ca="1" si="3"/>
        <v>F</v>
      </c>
      <c r="AM9" s="37" t="str">
        <f t="shared" ca="1" si="3"/>
        <v>S</v>
      </c>
      <c r="AN9" s="37" t="str">
        <f t="shared" ca="1" si="3"/>
        <v>S</v>
      </c>
      <c r="AO9" s="37" t="str">
        <f t="shared" ca="1" si="3"/>
        <v>M</v>
      </c>
      <c r="AP9" s="37" t="str">
        <f t="shared" ca="1" si="3"/>
        <v>T</v>
      </c>
      <c r="AQ9" s="37" t="str">
        <f t="shared" ca="1" si="3"/>
        <v>W</v>
      </c>
      <c r="AR9" s="37" t="str">
        <f t="shared" ca="1" si="3"/>
        <v>T</v>
      </c>
      <c r="AS9" s="37" t="str">
        <f t="shared" ca="1" si="3"/>
        <v>F</v>
      </c>
      <c r="AT9" s="37" t="str">
        <f t="shared" ca="1" si="3"/>
        <v>S</v>
      </c>
      <c r="AU9" s="37" t="str">
        <f t="shared" ca="1" si="3"/>
        <v>S</v>
      </c>
      <c r="AV9" s="37" t="str">
        <f t="shared" ca="1" si="3"/>
        <v>M</v>
      </c>
      <c r="AW9" s="37" t="str">
        <f t="shared" ca="1" si="3"/>
        <v>T</v>
      </c>
      <c r="AX9" s="37" t="str">
        <f t="shared" ca="1" si="3"/>
        <v>W</v>
      </c>
      <c r="AY9" s="37" t="str">
        <f t="shared" ca="1" si="3"/>
        <v>T</v>
      </c>
      <c r="AZ9" s="37" t="str">
        <f t="shared" ca="1" si="3"/>
        <v>F</v>
      </c>
      <c r="BA9" s="37" t="str">
        <f t="shared" ca="1" si="3"/>
        <v>S</v>
      </c>
      <c r="BB9" s="37" t="str">
        <f t="shared" ca="1" si="3"/>
        <v>S</v>
      </c>
      <c r="BC9" s="37" t="str">
        <f t="shared" ca="1" si="3"/>
        <v>M</v>
      </c>
      <c r="BD9" s="37" t="str">
        <f t="shared" ca="1" si="3"/>
        <v>T</v>
      </c>
      <c r="BE9" s="37" t="str">
        <f t="shared" ca="1" si="3"/>
        <v>W</v>
      </c>
      <c r="BF9" s="37" t="str">
        <f t="shared" ca="1" si="3"/>
        <v>T</v>
      </c>
      <c r="BG9" s="37" t="str">
        <f t="shared" ca="1" si="3"/>
        <v>F</v>
      </c>
      <c r="BH9" s="37" t="str">
        <f t="shared" ca="1" si="3"/>
        <v>S</v>
      </c>
      <c r="BI9" s="37" t="str">
        <f t="shared" ca="1" si="3"/>
        <v>S</v>
      </c>
      <c r="BJ9" s="37" t="str">
        <f t="shared" ca="1" si="3"/>
        <v>M</v>
      </c>
      <c r="BK9" s="37" t="str">
        <f t="shared" ca="1" si="3"/>
        <v>T</v>
      </c>
      <c r="BL9" s="37" t="str">
        <f t="shared" ca="1" si="3"/>
        <v>W</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c r="A11" s="10"/>
      <c r="B11" s="121" t="s">
        <v>61</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c r="A12" s="10"/>
      <c r="B12" s="25" t="s">
        <v>49</v>
      </c>
      <c r="C12" s="21" t="s">
        <v>38</v>
      </c>
      <c r="D12" s="21" t="s">
        <v>62</v>
      </c>
      <c r="E12" s="22">
        <v>0.25</v>
      </c>
      <c r="F12" s="23">
        <f ca="1">TODAY()</f>
        <v>44664</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c r="A13" s="10"/>
      <c r="B13" s="25" t="s">
        <v>51</v>
      </c>
      <c r="C13" s="21" t="s">
        <v>36</v>
      </c>
      <c r="D13" s="21"/>
      <c r="E13" s="22"/>
      <c r="F13" s="23">
        <f ca="1">TODAY()+5</f>
        <v>44669</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c r="A14" s="9"/>
      <c r="B14" s="25" t="s">
        <v>52</v>
      </c>
      <c r="C14" s="21" t="s">
        <v>50</v>
      </c>
      <c r="D14" s="21"/>
      <c r="E14" s="22">
        <v>0.5</v>
      </c>
      <c r="F14" s="23">
        <f ca="1">F12-3</f>
        <v>44661</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c r="A15" s="9"/>
      <c r="B15" s="25" t="s">
        <v>53</v>
      </c>
      <c r="C15" s="21" t="s">
        <v>36</v>
      </c>
      <c r="D15" s="21"/>
      <c r="E15" s="22"/>
      <c r="F15" s="23">
        <f ca="1">F12+20</f>
        <v>44684</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c r="A16" s="9"/>
      <c r="B16" s="25" t="s">
        <v>54</v>
      </c>
      <c r="C16" s="21" t="s">
        <v>55</v>
      </c>
      <c r="D16" s="21"/>
      <c r="E16" s="22">
        <v>0.1</v>
      </c>
      <c r="F16" s="23">
        <f ca="1">F12+6</f>
        <v>44670</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c r="A17" s="10"/>
      <c r="B17" s="121" t="s">
        <v>63</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c r="A18" s="10"/>
      <c r="B18" s="25" t="s">
        <v>49</v>
      </c>
      <c r="C18" s="21" t="s">
        <v>64</v>
      </c>
      <c r="D18" s="21"/>
      <c r="E18" s="22">
        <v>0.6</v>
      </c>
      <c r="F18" s="23">
        <f ca="1">F12+6</f>
        <v>44670</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c r="A19" s="9"/>
      <c r="B19" s="25" t="s">
        <v>51</v>
      </c>
      <c r="C19" s="21" t="s">
        <v>22</v>
      </c>
      <c r="D19" s="21"/>
      <c r="E19" s="22">
        <v>0.5</v>
      </c>
      <c r="F19" s="23">
        <f ca="1">F18+2</f>
        <v>44672</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c r="A20" s="9"/>
      <c r="B20" s="25" t="s">
        <v>52</v>
      </c>
      <c r="C20" s="21" t="s">
        <v>50</v>
      </c>
      <c r="D20" s="21"/>
      <c r="E20" s="22">
        <v>0.33</v>
      </c>
      <c r="F20" s="23">
        <f ca="1">F19+5</f>
        <v>44677</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c r="A21" s="9"/>
      <c r="B21" s="25" t="s">
        <v>53</v>
      </c>
      <c r="C21" s="21" t="s">
        <v>36</v>
      </c>
      <c r="D21" s="21"/>
      <c r="E21" s="22"/>
      <c r="F21" s="23">
        <f ca="1">F20+2</f>
        <v>44679</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c r="A22" s="9"/>
      <c r="B22" s="25" t="s">
        <v>54</v>
      </c>
      <c r="C22" s="21"/>
      <c r="D22" s="21"/>
      <c r="E22" s="22"/>
      <c r="F22" s="23">
        <f ca="1">F21+1</f>
        <v>44680</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c r="A23" s="9"/>
      <c r="B23" s="121" t="s">
        <v>65</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c r="A24" s="9"/>
      <c r="B24" s="25" t="s">
        <v>49</v>
      </c>
      <c r="C24" s="21" t="s">
        <v>22</v>
      </c>
      <c r="D24" s="21"/>
      <c r="E24" s="22"/>
      <c r="F24" s="23">
        <f ca="1">F12+15</f>
        <v>44679</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c r="A25" s="9"/>
      <c r="B25" s="25" t="s">
        <v>51</v>
      </c>
      <c r="C25" s="21" t="s">
        <v>55</v>
      </c>
      <c r="D25" s="21"/>
      <c r="E25" s="22"/>
      <c r="F25" s="23">
        <f ca="1">F24+3</f>
        <v>44682</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c r="A26" s="9"/>
      <c r="B26" s="25" t="s">
        <v>52</v>
      </c>
      <c r="C26" s="21" t="s">
        <v>22</v>
      </c>
      <c r="D26" s="21"/>
      <c r="E26" s="22"/>
      <c r="F26" s="23">
        <f ca="1">F25+15</f>
        <v>44697</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c r="A27" s="9"/>
      <c r="B27" s="25" t="s">
        <v>53</v>
      </c>
      <c r="C27" s="21" t="s">
        <v>38</v>
      </c>
      <c r="D27" s="21"/>
      <c r="E27" s="22"/>
      <c r="F27" s="23">
        <f ca="1">F21+22</f>
        <v>44701</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c r="A28" s="9"/>
      <c r="B28" s="25" t="s">
        <v>54</v>
      </c>
      <c r="C28" s="21" t="s">
        <v>50</v>
      </c>
      <c r="D28" s="21"/>
      <c r="E28" s="22"/>
      <c r="F28" s="23">
        <f ca="1">F16</f>
        <v>44670</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c r="A29" s="9"/>
      <c r="B29" s="121" t="s">
        <v>66</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c r="A30" s="9"/>
      <c r="B30" s="25" t="s">
        <v>49</v>
      </c>
      <c r="C30" s="21"/>
      <c r="D30" s="21"/>
      <c r="E30" s="22"/>
      <c r="F30" s="23">
        <f ca="1">F27+3</f>
        <v>44704</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c r="A31" s="9"/>
      <c r="B31" s="25" t="s">
        <v>51</v>
      </c>
      <c r="C31" s="21"/>
      <c r="D31" s="21"/>
      <c r="E31" s="22"/>
      <c r="F31" s="23">
        <f ca="1">F30+14</f>
        <v>44718</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c r="A32" s="9"/>
      <c r="B32" s="25" t="s">
        <v>52</v>
      </c>
      <c r="C32" s="21" t="s">
        <v>36</v>
      </c>
      <c r="D32" s="21"/>
      <c r="E32" s="22"/>
      <c r="F32" s="23">
        <f ca="1">F31+42</f>
        <v>44760</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c r="A33" s="9"/>
      <c r="B33" s="25" t="s">
        <v>53</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c r="A34" s="9"/>
      <c r="B34" s="25" t="s">
        <v>54</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c r="A36" s="10"/>
      <c r="B36" s="117" t="s">
        <v>67</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27214</xdr:colOff>
                    <xdr:row>7</xdr:row>
                    <xdr:rowOff>59871</xdr:rowOff>
                  </from>
                  <to>
                    <xdr:col>63</xdr:col>
                    <xdr:colOff>228600</xdr:colOff>
                    <xdr:row>7</xdr:row>
                    <xdr:rowOff>239486</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40" t="s">
        <v>3</v>
      </c>
      <c r="C2" s="140"/>
      <c r="D2" s="140"/>
      <c r="E2" s="140"/>
      <c r="F2" s="140"/>
      <c r="G2" s="140"/>
      <c r="H2" s="140"/>
      <c r="I2" s="141"/>
      <c r="J2" s="141"/>
      <c r="K2" s="141"/>
      <c r="L2" s="141"/>
      <c r="M2" s="141"/>
      <c r="N2" s="141"/>
      <c r="O2" s="142"/>
      <c r="P2" s="142"/>
      <c r="Q2" s="142"/>
      <c r="R2" s="142"/>
      <c r="S2" s="142"/>
      <c r="T2" s="142"/>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5</v>
      </c>
      <c r="H4" s="75"/>
      <c r="I4" s="133" t="s">
        <v>6</v>
      </c>
      <c r="J4" s="133"/>
      <c r="K4" s="133"/>
      <c r="L4" s="133"/>
      <c r="N4" s="134" t="s">
        <v>7</v>
      </c>
      <c r="O4" s="134"/>
      <c r="P4" s="134"/>
      <c r="Q4" s="134"/>
      <c r="S4" s="135" t="s">
        <v>8</v>
      </c>
      <c r="T4" s="135"/>
      <c r="U4" s="135"/>
      <c r="V4" s="135"/>
      <c r="X4" s="128" t="s">
        <v>9</v>
      </c>
      <c r="Y4" s="128"/>
      <c r="Z4" s="128"/>
      <c r="AA4" s="128"/>
      <c r="AC4" s="129" t="s">
        <v>10</v>
      </c>
      <c r="AD4" s="129"/>
      <c r="AE4" s="129"/>
      <c r="AF4" s="129"/>
    </row>
    <row r="5" spans="1:68" ht="30" customHeight="1">
      <c r="A5" s="10"/>
      <c r="B5" s="78" t="s">
        <v>11</v>
      </c>
      <c r="C5" s="74"/>
      <c r="D5" s="74"/>
      <c r="E5" s="75"/>
      <c r="F5" s="76"/>
      <c r="G5" s="75"/>
      <c r="H5" s="75"/>
    </row>
    <row r="6" spans="1:68" ht="30" customHeight="1">
      <c r="A6" s="10"/>
      <c r="B6" s="79" t="s">
        <v>12</v>
      </c>
      <c r="C6" s="80" cm="1">
        <f t="array" aca="1" ref="C6" ca="1">IFERROR(IF(MIN(Milestones43524[Start])=0,TODAY(),B11(Milestones43524[Start])),TODAY())</f>
        <v>44664</v>
      </c>
      <c r="D6" s="81"/>
      <c r="E6" s="75"/>
      <c r="F6" s="76"/>
      <c r="G6" s="75"/>
      <c r="H6" s="75"/>
      <c r="I6" s="91" t="str">
        <f ca="1">TEXT(I7,"mmmm")</f>
        <v>April</v>
      </c>
      <c r="J6" s="91"/>
      <c r="K6" s="91"/>
      <c r="L6" s="91"/>
      <c r="M6" s="91"/>
      <c r="N6" s="91"/>
      <c r="O6" s="91"/>
      <c r="P6" s="91" t="str">
        <f ca="1">IF(TEXT(P7,"mmmm")=I6,"",TEXT(P7,"mmmm"))</f>
        <v/>
      </c>
      <c r="Q6" s="91"/>
      <c r="R6" s="91"/>
      <c r="S6" s="91"/>
      <c r="T6" s="91"/>
      <c r="U6" s="91"/>
      <c r="V6" s="91"/>
      <c r="W6" s="91" t="str">
        <f ca="1">IF(OR(TEXT(W7,"mmmm")=P6,TEXT(W7,"mmmm")=I6),"",TEXT(W7,"mmmm"))</f>
        <v>May</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June</v>
      </c>
      <c r="BG6" s="90"/>
      <c r="BH6" s="90"/>
      <c r="BI6" s="90"/>
      <c r="BJ6" s="90"/>
      <c r="BK6" s="90"/>
      <c r="BL6" s="90"/>
    </row>
    <row r="7" spans="1:68" ht="30" customHeight="1">
      <c r="A7" s="10"/>
      <c r="B7" s="79" t="s">
        <v>13</v>
      </c>
      <c r="C7" s="82">
        <v>5</v>
      </c>
      <c r="D7" s="74"/>
      <c r="E7" s="75"/>
      <c r="F7" s="75"/>
      <c r="G7" s="75"/>
      <c r="H7" s="83"/>
      <c r="I7" s="98">
        <f ca="1">IFERROR(Project_Start+Scrolling_Increment,TODAY())</f>
        <v>44669</v>
      </c>
      <c r="J7" s="99">
        <f ca="1">I7+1</f>
        <v>44670</v>
      </c>
      <c r="K7" s="99">
        <f t="shared" ref="K7:AX7" ca="1" si="0">J7+1</f>
        <v>44671</v>
      </c>
      <c r="L7" s="99">
        <f t="shared" ca="1" si="0"/>
        <v>44672</v>
      </c>
      <c r="M7" s="99">
        <f t="shared" ca="1" si="0"/>
        <v>44673</v>
      </c>
      <c r="N7" s="99">
        <f t="shared" ca="1" si="0"/>
        <v>44674</v>
      </c>
      <c r="O7" s="100">
        <f t="shared" ca="1" si="0"/>
        <v>44675</v>
      </c>
      <c r="P7" s="99">
        <f ca="1">O7+1</f>
        <v>44676</v>
      </c>
      <c r="Q7" s="99">
        <f ca="1">P7+1</f>
        <v>44677</v>
      </c>
      <c r="R7" s="99">
        <f t="shared" ca="1" si="0"/>
        <v>44678</v>
      </c>
      <c r="S7" s="99">
        <f t="shared" ca="1" si="0"/>
        <v>44679</v>
      </c>
      <c r="T7" s="99">
        <f t="shared" ca="1" si="0"/>
        <v>44680</v>
      </c>
      <c r="U7" s="99">
        <f t="shared" ca="1" si="0"/>
        <v>44681</v>
      </c>
      <c r="V7" s="100">
        <f t="shared" ca="1" si="0"/>
        <v>44682</v>
      </c>
      <c r="W7" s="99">
        <f ca="1">V7+1</f>
        <v>44683</v>
      </c>
      <c r="X7" s="99">
        <f ca="1">W7+1</f>
        <v>44684</v>
      </c>
      <c r="Y7" s="99">
        <f t="shared" ca="1" si="0"/>
        <v>44685</v>
      </c>
      <c r="Z7" s="99">
        <f t="shared" ca="1" si="0"/>
        <v>44686</v>
      </c>
      <c r="AA7" s="99">
        <f t="shared" ca="1" si="0"/>
        <v>44687</v>
      </c>
      <c r="AB7" s="99">
        <f t="shared" ca="1" si="0"/>
        <v>44688</v>
      </c>
      <c r="AC7" s="100">
        <f t="shared" ca="1" si="0"/>
        <v>44689</v>
      </c>
      <c r="AD7" s="99">
        <f ca="1">AC7+1</f>
        <v>44690</v>
      </c>
      <c r="AE7" s="99">
        <f ca="1">AD7+1</f>
        <v>44691</v>
      </c>
      <c r="AF7" s="99">
        <f t="shared" ca="1" si="0"/>
        <v>44692</v>
      </c>
      <c r="AG7" s="99">
        <f t="shared" ca="1" si="0"/>
        <v>44693</v>
      </c>
      <c r="AH7" s="99">
        <f t="shared" ca="1" si="0"/>
        <v>44694</v>
      </c>
      <c r="AI7" s="99">
        <f t="shared" ca="1" si="0"/>
        <v>44695</v>
      </c>
      <c r="AJ7" s="100">
        <f t="shared" ca="1" si="0"/>
        <v>44696</v>
      </c>
      <c r="AK7" s="99">
        <f ca="1">AJ7+1</f>
        <v>44697</v>
      </c>
      <c r="AL7" s="99">
        <f ca="1">AK7+1</f>
        <v>44698</v>
      </c>
      <c r="AM7" s="99">
        <f t="shared" ca="1" si="0"/>
        <v>44699</v>
      </c>
      <c r="AN7" s="99">
        <f t="shared" ca="1" si="0"/>
        <v>44700</v>
      </c>
      <c r="AO7" s="99">
        <f t="shared" ca="1" si="0"/>
        <v>44701</v>
      </c>
      <c r="AP7" s="99">
        <f t="shared" ca="1" si="0"/>
        <v>44702</v>
      </c>
      <c r="AQ7" s="100">
        <f t="shared" ca="1" si="0"/>
        <v>44703</v>
      </c>
      <c r="AR7" s="99">
        <f ca="1">AQ7+1</f>
        <v>44704</v>
      </c>
      <c r="AS7" s="99">
        <f ca="1">AR7+1</f>
        <v>44705</v>
      </c>
      <c r="AT7" s="99">
        <f t="shared" ca="1" si="0"/>
        <v>44706</v>
      </c>
      <c r="AU7" s="99">
        <f t="shared" ca="1" si="0"/>
        <v>44707</v>
      </c>
      <c r="AV7" s="99">
        <f t="shared" ca="1" si="0"/>
        <v>44708</v>
      </c>
      <c r="AW7" s="99">
        <f t="shared" ca="1" si="0"/>
        <v>44709</v>
      </c>
      <c r="AX7" s="100">
        <f t="shared" ca="1" si="0"/>
        <v>44710</v>
      </c>
      <c r="AY7" s="99">
        <f ca="1">AX7+1</f>
        <v>44711</v>
      </c>
      <c r="AZ7" s="99">
        <f ca="1">AY7+1</f>
        <v>44712</v>
      </c>
      <c r="BA7" s="99">
        <f t="shared" ref="BA7:BE7" ca="1" si="1">AZ7+1</f>
        <v>44713</v>
      </c>
      <c r="BB7" s="99">
        <f t="shared" ca="1" si="1"/>
        <v>44714</v>
      </c>
      <c r="BC7" s="99">
        <f t="shared" ca="1" si="1"/>
        <v>44715</v>
      </c>
      <c r="BD7" s="99">
        <f t="shared" ca="1" si="1"/>
        <v>44716</v>
      </c>
      <c r="BE7" s="100">
        <f t="shared" ca="1" si="1"/>
        <v>44717</v>
      </c>
      <c r="BF7" s="99">
        <f ca="1">BE7+1</f>
        <v>44718</v>
      </c>
      <c r="BG7" s="99">
        <f ca="1">BF7+1</f>
        <v>44719</v>
      </c>
      <c r="BH7" s="99">
        <f t="shared" ref="BH7:BL7" ca="1" si="2">BG7+1</f>
        <v>44720</v>
      </c>
      <c r="BI7" s="99">
        <f t="shared" ca="1" si="2"/>
        <v>44721</v>
      </c>
      <c r="BJ7" s="99">
        <f t="shared" ca="1" si="2"/>
        <v>44722</v>
      </c>
      <c r="BK7" s="99">
        <f t="shared" ca="1" si="2"/>
        <v>44723</v>
      </c>
      <c r="BL7" s="100">
        <f t="shared" ca="1" si="2"/>
        <v>44724</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22" t="s">
        <v>14</v>
      </c>
      <c r="C9" s="123" t="s">
        <v>15</v>
      </c>
      <c r="D9" s="123" t="s">
        <v>16</v>
      </c>
      <c r="E9" s="123" t="s">
        <v>17</v>
      </c>
      <c r="F9" s="123" t="s">
        <v>18</v>
      </c>
      <c r="G9" s="123" t="s">
        <v>19</v>
      </c>
      <c r="H9" s="88"/>
      <c r="I9" s="106" t="str">
        <f t="shared" ref="I9:BL9" ca="1" si="3">LEFT(TEXT(I7,"ddd"),1)</f>
        <v>M</v>
      </c>
      <c r="J9" s="106" t="str">
        <f t="shared" ca="1" si="3"/>
        <v>T</v>
      </c>
      <c r="K9" s="106" t="str">
        <f t="shared" ca="1" si="3"/>
        <v>W</v>
      </c>
      <c r="L9" s="106" t="str">
        <f t="shared" ca="1" si="3"/>
        <v>T</v>
      </c>
      <c r="M9" s="106" t="str">
        <f t="shared" ca="1" si="3"/>
        <v>F</v>
      </c>
      <c r="N9" s="106" t="str">
        <f t="shared" ca="1" si="3"/>
        <v>S</v>
      </c>
      <c r="O9" s="106" t="str">
        <f t="shared" ca="1" si="3"/>
        <v>S</v>
      </c>
      <c r="P9" s="106" t="str">
        <f t="shared" ca="1" si="3"/>
        <v>M</v>
      </c>
      <c r="Q9" s="106" t="str">
        <f t="shared" ca="1" si="3"/>
        <v>T</v>
      </c>
      <c r="R9" s="106" t="str">
        <f t="shared" ca="1" si="3"/>
        <v>W</v>
      </c>
      <c r="S9" s="106" t="str">
        <f t="shared" ca="1" si="3"/>
        <v>T</v>
      </c>
      <c r="T9" s="106" t="str">
        <f t="shared" ca="1" si="3"/>
        <v>F</v>
      </c>
      <c r="U9" s="106" t="str">
        <f t="shared" ca="1" si="3"/>
        <v>S</v>
      </c>
      <c r="V9" s="106" t="str">
        <f t="shared" ca="1" si="3"/>
        <v>S</v>
      </c>
      <c r="W9" s="106" t="str">
        <f t="shared" ca="1" si="3"/>
        <v>M</v>
      </c>
      <c r="X9" s="106" t="str">
        <f t="shared" ca="1" si="3"/>
        <v>T</v>
      </c>
      <c r="Y9" s="106" t="str">
        <f t="shared" ca="1" si="3"/>
        <v>W</v>
      </c>
      <c r="Z9" s="106" t="str">
        <f t="shared" ca="1" si="3"/>
        <v>T</v>
      </c>
      <c r="AA9" s="106" t="str">
        <f t="shared" ca="1" si="3"/>
        <v>F</v>
      </c>
      <c r="AB9" s="106" t="str">
        <f t="shared" ca="1" si="3"/>
        <v>S</v>
      </c>
      <c r="AC9" s="106" t="str">
        <f t="shared" ca="1" si="3"/>
        <v>S</v>
      </c>
      <c r="AD9" s="106" t="str">
        <f t="shared" ca="1" si="3"/>
        <v>M</v>
      </c>
      <c r="AE9" s="106" t="str">
        <f t="shared" ca="1" si="3"/>
        <v>T</v>
      </c>
      <c r="AF9" s="106" t="str">
        <f t="shared" ca="1" si="3"/>
        <v>W</v>
      </c>
      <c r="AG9" s="106" t="str">
        <f t="shared" ca="1" si="3"/>
        <v>T</v>
      </c>
      <c r="AH9" s="106" t="str">
        <f t="shared" ca="1" si="3"/>
        <v>F</v>
      </c>
      <c r="AI9" s="106" t="str">
        <f t="shared" ca="1" si="3"/>
        <v>S</v>
      </c>
      <c r="AJ9" s="106" t="str">
        <f t="shared" ca="1" si="3"/>
        <v>S</v>
      </c>
      <c r="AK9" s="106" t="str">
        <f t="shared" ca="1" si="3"/>
        <v>M</v>
      </c>
      <c r="AL9" s="106" t="str">
        <f t="shared" ca="1" si="3"/>
        <v>T</v>
      </c>
      <c r="AM9" s="106" t="str">
        <f t="shared" ca="1" si="3"/>
        <v>W</v>
      </c>
      <c r="AN9" s="106" t="str">
        <f t="shared" ca="1" si="3"/>
        <v>T</v>
      </c>
      <c r="AO9" s="106" t="str">
        <f t="shared" ca="1" si="3"/>
        <v>F</v>
      </c>
      <c r="AP9" s="106" t="str">
        <f t="shared" ca="1" si="3"/>
        <v>S</v>
      </c>
      <c r="AQ9" s="106" t="str">
        <f t="shared" ca="1" si="3"/>
        <v>S</v>
      </c>
      <c r="AR9" s="106" t="str">
        <f t="shared" ca="1" si="3"/>
        <v>M</v>
      </c>
      <c r="AS9" s="106" t="str">
        <f t="shared" ca="1" si="3"/>
        <v>T</v>
      </c>
      <c r="AT9" s="106" t="str">
        <f t="shared" ca="1" si="3"/>
        <v>W</v>
      </c>
      <c r="AU9" s="106" t="str">
        <f t="shared" ca="1" si="3"/>
        <v>T</v>
      </c>
      <c r="AV9" s="106" t="str">
        <f t="shared" ca="1" si="3"/>
        <v>F</v>
      </c>
      <c r="AW9" s="106" t="str">
        <f t="shared" ca="1" si="3"/>
        <v>S</v>
      </c>
      <c r="AX9" s="106" t="str">
        <f t="shared" ca="1" si="3"/>
        <v>S</v>
      </c>
      <c r="AY9" s="106" t="str">
        <f t="shared" ca="1" si="3"/>
        <v>M</v>
      </c>
      <c r="AZ9" s="106" t="str">
        <f t="shared" ca="1" si="3"/>
        <v>T</v>
      </c>
      <c r="BA9" s="106" t="str">
        <f t="shared" ca="1" si="3"/>
        <v>W</v>
      </c>
      <c r="BB9" s="106" t="str">
        <f t="shared" ca="1" si="3"/>
        <v>T</v>
      </c>
      <c r="BC9" s="106" t="str">
        <f t="shared" ca="1" si="3"/>
        <v>F</v>
      </c>
      <c r="BD9" s="106" t="str">
        <f t="shared" ca="1" si="3"/>
        <v>S</v>
      </c>
      <c r="BE9" s="106" t="str">
        <f t="shared" ca="1" si="3"/>
        <v>S</v>
      </c>
      <c r="BF9" s="106" t="str">
        <f t="shared" ca="1" si="3"/>
        <v>M</v>
      </c>
      <c r="BG9" s="106" t="str">
        <f t="shared" ca="1" si="3"/>
        <v>T</v>
      </c>
      <c r="BH9" s="106" t="str">
        <f t="shared" ca="1" si="3"/>
        <v>W</v>
      </c>
      <c r="BI9" s="106" t="str">
        <f t="shared" ca="1" si="3"/>
        <v>T</v>
      </c>
      <c r="BJ9" s="106" t="str">
        <f t="shared" ca="1" si="3"/>
        <v>F</v>
      </c>
      <c r="BK9" s="106" t="str">
        <f t="shared" ca="1" si="3"/>
        <v>S</v>
      </c>
      <c r="BL9" s="106" t="str">
        <f t="shared" ca="1" si="3"/>
        <v>S</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61</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49</v>
      </c>
      <c r="C12" s="59" t="s">
        <v>38</v>
      </c>
      <c r="D12" s="59" t="s">
        <v>62</v>
      </c>
      <c r="E12" s="60">
        <v>0.25</v>
      </c>
      <c r="F12" s="61">
        <f ca="1">TODAY()</f>
        <v>44664</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51</v>
      </c>
      <c r="C13" s="59" t="s">
        <v>36</v>
      </c>
      <c r="D13" s="59"/>
      <c r="E13" s="60"/>
      <c r="F13" s="61">
        <f ca="1">TODAY()+5</f>
        <v>44669</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52</v>
      </c>
      <c r="C14" s="59" t="s">
        <v>50</v>
      </c>
      <c r="D14" s="59"/>
      <c r="E14" s="60">
        <v>0.5</v>
      </c>
      <c r="F14" s="61">
        <f ca="1">F12-3</f>
        <v>44661</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53</v>
      </c>
      <c r="C15" s="59" t="s">
        <v>36</v>
      </c>
      <c r="D15" s="59"/>
      <c r="E15" s="60"/>
      <c r="F15" s="61">
        <f ca="1">F12+20</f>
        <v>44684</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54</v>
      </c>
      <c r="C16" s="59" t="s">
        <v>55</v>
      </c>
      <c r="D16" s="59"/>
      <c r="E16" s="60">
        <v>0.1</v>
      </c>
      <c r="F16" s="61">
        <f ca="1">F12+6</f>
        <v>44670</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63</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49</v>
      </c>
      <c r="C18" s="59" t="s">
        <v>64</v>
      </c>
      <c r="D18" s="59"/>
      <c r="E18" s="60">
        <v>0.6</v>
      </c>
      <c r="F18" s="61">
        <f ca="1">F12+6</f>
        <v>44670</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51</v>
      </c>
      <c r="C19" s="59" t="s">
        <v>22</v>
      </c>
      <c r="D19" s="59"/>
      <c r="E19" s="60">
        <v>0.5</v>
      </c>
      <c r="F19" s="61">
        <f ca="1">F18+2</f>
        <v>44672</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52</v>
      </c>
      <c r="C20" s="59" t="s">
        <v>50</v>
      </c>
      <c r="D20" s="59"/>
      <c r="E20" s="60">
        <v>0.33</v>
      </c>
      <c r="F20" s="61">
        <f ca="1">F19+5</f>
        <v>44677</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53</v>
      </c>
      <c r="C21" s="59" t="s">
        <v>36</v>
      </c>
      <c r="D21" s="59"/>
      <c r="E21" s="60"/>
      <c r="F21" s="61">
        <f ca="1">F20+2</f>
        <v>44679</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54</v>
      </c>
      <c r="C22" s="59"/>
      <c r="D22" s="59"/>
      <c r="E22" s="60"/>
      <c r="F22" s="61">
        <f ca="1">F21+1</f>
        <v>44680</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65</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49</v>
      </c>
      <c r="C24" s="59" t="s">
        <v>22</v>
      </c>
      <c r="D24" s="59"/>
      <c r="E24" s="60"/>
      <c r="F24" s="61">
        <f ca="1">F12+15</f>
        <v>44679</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51</v>
      </c>
      <c r="C25" s="59" t="s">
        <v>55</v>
      </c>
      <c r="D25" s="59"/>
      <c r="E25" s="60"/>
      <c r="F25" s="61">
        <f ca="1">F24+3</f>
        <v>44682</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52</v>
      </c>
      <c r="C26" s="59" t="s">
        <v>22</v>
      </c>
      <c r="D26" s="59"/>
      <c r="E26" s="60"/>
      <c r="F26" s="61">
        <f ca="1">F25+15</f>
        <v>44697</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53</v>
      </c>
      <c r="C27" s="59" t="s">
        <v>38</v>
      </c>
      <c r="D27" s="59"/>
      <c r="E27" s="60"/>
      <c r="F27" s="61">
        <f ca="1">F21+22</f>
        <v>44701</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3" t="s">
        <v>54</v>
      </c>
      <c r="C28" s="59" t="s">
        <v>50</v>
      </c>
      <c r="D28" s="59"/>
      <c r="E28" s="60"/>
      <c r="F28" s="61">
        <f ca="1">F16</f>
        <v>44670</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66</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49</v>
      </c>
      <c r="C30" s="59"/>
      <c r="D30" s="59"/>
      <c r="E30" s="60"/>
      <c r="F30" s="61">
        <f ca="1">F27+3</f>
        <v>44704</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51</v>
      </c>
      <c r="C31" s="59"/>
      <c r="D31" s="59"/>
      <c r="E31" s="60"/>
      <c r="F31" s="61">
        <f ca="1">F30+14</f>
        <v>44718</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52</v>
      </c>
      <c r="C32" s="59" t="s">
        <v>36</v>
      </c>
      <c r="D32" s="59"/>
      <c r="E32" s="60"/>
      <c r="F32" s="61">
        <f ca="1">F31+42</f>
        <v>44760</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53</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t="s">
        <v>54</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67</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27214</xdr:colOff>
                    <xdr:row>7</xdr:row>
                    <xdr:rowOff>59871</xdr:rowOff>
                  </from>
                  <to>
                    <xdr:col>63</xdr:col>
                    <xdr:colOff>228600</xdr:colOff>
                    <xdr:row>7</xdr:row>
                    <xdr:rowOff>239486</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4c2ccf94-df23-4890-b487-5401258946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168FB953F0144BA16418B581A4BE57" ma:contentTypeVersion="7" ma:contentTypeDescription="Create a new document." ma:contentTypeScope="" ma:versionID="acd978d5d274436e6716b208736fd6b0">
  <xsd:schema xmlns:xsd="http://www.w3.org/2001/XMLSchema" xmlns:xs="http://www.w3.org/2001/XMLSchema" xmlns:p="http://schemas.microsoft.com/office/2006/metadata/properties" xmlns:ns2="4c2ccf94-df23-4890-b487-540125894612" targetNamespace="http://schemas.microsoft.com/office/2006/metadata/properties" ma:root="true" ma:fieldsID="6816edd4d8d445ae4d9b27e6d022dd43" ns2:_="">
    <xsd:import namespace="4c2ccf94-df23-4890-b487-54012589461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ccf94-df23-4890-b487-5401258946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file>

<file path=customXml/itemProps2.xml><?xml version="1.0" encoding="utf-8"?>
<ds:datastoreItem xmlns:ds="http://schemas.openxmlformats.org/officeDocument/2006/customXml" ds:itemID="{39060724-9CA2-4290-8A0C-B53624A594E7}"/>
</file>

<file path=customXml/itemProps3.xml><?xml version="1.0" encoding="utf-8"?>
<ds:datastoreItem xmlns:ds="http://schemas.openxmlformats.org/officeDocument/2006/customXml" ds:itemID="{B0D46A63-C0A8-4499-9192-5E4EF71748FD}"/>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Ruru Russell Te Hou</cp:lastModifiedBy>
  <cp:revision/>
  <dcterms:created xsi:type="dcterms:W3CDTF">2021-02-17T05:31:39Z</dcterms:created>
  <dcterms:modified xsi:type="dcterms:W3CDTF">2022-04-12T23:21:07Z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0x010100EF168FB953F0144BA16418B581A4BE57</vt:lpwstr>
  </property>
</Properties>
</file>