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31" i="1" l="1"/>
  <c r="E129" i="1" s="1"/>
  <c r="H129" i="1"/>
  <c r="G129" i="1"/>
  <c r="F129" i="1"/>
  <c r="A126" i="1"/>
  <c r="E124" i="1" s="1"/>
  <c r="H124" i="1"/>
  <c r="G124" i="1"/>
  <c r="F124" i="1"/>
  <c r="H119" i="1"/>
  <c r="A121" i="1"/>
  <c r="E119" i="1" s="1"/>
  <c r="G119" i="1"/>
  <c r="F119" i="1"/>
  <c r="A117" i="1"/>
  <c r="E115" i="1" s="1"/>
  <c r="G115" i="1"/>
  <c r="F115" i="1"/>
  <c r="A112" i="1"/>
  <c r="E110" i="1" s="1"/>
  <c r="G110" i="1"/>
  <c r="F110" i="1"/>
  <c r="A107" i="1"/>
  <c r="E105" i="1" s="1"/>
  <c r="G105" i="1"/>
  <c r="F105" i="1"/>
  <c r="A101" i="1"/>
  <c r="E99" i="1" s="1"/>
  <c r="G99" i="1"/>
  <c r="F99" i="1"/>
  <c r="A95" i="1"/>
  <c r="G93" i="1"/>
  <c r="F93" i="1"/>
  <c r="E93" i="1"/>
  <c r="A90" i="1"/>
  <c r="E88" i="1" s="1"/>
  <c r="G88" i="1"/>
  <c r="F88" i="1"/>
  <c r="A85" i="1"/>
  <c r="E83" i="1" s="1"/>
  <c r="G83" i="1"/>
  <c r="F83" i="1"/>
  <c r="A80" i="1"/>
  <c r="E78" i="1" s="1"/>
  <c r="G78" i="1"/>
  <c r="F78" i="1"/>
  <c r="A70" i="1"/>
  <c r="E68" i="1" s="1"/>
  <c r="G68" i="1"/>
  <c r="F68" i="1"/>
  <c r="A75" i="1"/>
  <c r="E73" i="1" s="1"/>
  <c r="G73" i="1"/>
  <c r="F73" i="1"/>
  <c r="A64" i="1"/>
  <c r="E62" i="1" s="1"/>
  <c r="G62" i="1"/>
  <c r="F62" i="1"/>
  <c r="A58" i="1"/>
  <c r="G56" i="1"/>
  <c r="F56" i="1"/>
  <c r="A52" i="1"/>
  <c r="G50" i="1"/>
  <c r="F50" i="1"/>
  <c r="A46" i="1"/>
  <c r="G44" i="1"/>
  <c r="F44" i="1"/>
  <c r="A41" i="1"/>
  <c r="G39" i="1"/>
  <c r="F39" i="1"/>
  <c r="A35" i="1"/>
  <c r="G33" i="1"/>
  <c r="F33" i="1"/>
  <c r="A30" i="1"/>
  <c r="G28" i="1"/>
  <c r="F28" i="1"/>
  <c r="A25" i="1"/>
  <c r="G23" i="1"/>
  <c r="F23" i="1"/>
  <c r="A20" i="1"/>
  <c r="G18" i="1"/>
  <c r="F18" i="1"/>
  <c r="G14" i="1"/>
  <c r="F14" i="1"/>
  <c r="F10" i="1"/>
  <c r="G10" i="1"/>
  <c r="G6" i="1"/>
  <c r="F6" i="1"/>
  <c r="G2" i="1"/>
  <c r="F2" i="1"/>
</calcChain>
</file>

<file path=xl/sharedStrings.xml><?xml version="1.0" encoding="utf-8"?>
<sst xmlns="http://schemas.openxmlformats.org/spreadsheetml/2006/main" count="128" uniqueCount="26">
  <si>
    <t>dataset</t>
  </si>
  <si>
    <t>confusion</t>
  </si>
  <si>
    <t>accuracy</t>
  </si>
  <si>
    <t>FN/POS</t>
  </si>
  <si>
    <t>one more layer</t>
  </si>
  <si>
    <t>[[  839 15370]</t>
  </si>
  <si>
    <t xml:space="preserve"> [   68 18214]]</t>
  </si>
  <si>
    <t>[[ 1853 14356]</t>
  </si>
  <si>
    <t xml:space="preserve"> [  237 18045]]</t>
  </si>
  <si>
    <t>TN/all</t>
  </si>
  <si>
    <t>weight*10</t>
  </si>
  <si>
    <t>weight*50</t>
  </si>
  <si>
    <t>weight*10 300 gen</t>
  </si>
  <si>
    <t>weight*50 gen 300</t>
  </si>
  <si>
    <t>weight*25 gen 300</t>
  </si>
  <si>
    <t>weight*100 gen 50 new dataset</t>
  </si>
  <si>
    <t>weight gen 50 simple dataset</t>
  </si>
  <si>
    <t>model_simple</t>
  </si>
  <si>
    <t>model_simple1</t>
  </si>
  <si>
    <t>no weight gen 50 simple dataset</t>
  </si>
  <si>
    <t>no weight gen 500 simple dataset</t>
  </si>
  <si>
    <t>TN/NEG</t>
  </si>
  <si>
    <t>model_champ</t>
  </si>
  <si>
    <t>TN</t>
  </si>
  <si>
    <t>predicted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</si>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</sst>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113" workbookViewId="0">
      <selection activeCell="G134" sqref="G134"/>
    </sheetView>
  </sheetViews>
  <sheetFormatPr baseColWidth="10" defaultColWidth="8.7265625" defaultRowHeight="14.5" x14ac:dyDescent="0.35"/>
  <sheetData>
    <row r="1" spans="1:7" x14ac:dyDescent="0.35">
      <c r="A1" t="s">
        <v>0</v>
      </c>
      <c r="B1">
        <v>50000</v>
      </c>
      <c r="F1" t="s">
        <v>2</v>
      </c>
      <c r="G1" t="s">
        <v>3</v>
      </c>
    </row>
    <row r="2" spans="1:7" x14ac:dyDescent="0.35">
      <c r="B2" t="s">
        <v>1</v>
      </c>
      <c r="C2">
        <v>49509</v>
      </c>
      <c r="D2">
        <v>399</v>
      </c>
      <c r="F2">
        <f>(C2+D3)/SUM(C2:D3)</f>
        <v>0.91826283825061994</v>
      </c>
      <c r="G2">
        <f>C3/(C3+D3)</f>
        <v>0.72224155934563172</v>
      </c>
    </row>
    <row r="3" spans="1:7" x14ac:dyDescent="0.35">
      <c r="C3">
        <v>4150</v>
      </c>
      <c r="D3">
        <v>1596</v>
      </c>
    </row>
    <row r="5" spans="1:7" x14ac:dyDescent="0.35">
      <c r="A5" t="s">
        <v>0</v>
      </c>
      <c r="B5">
        <v>100000</v>
      </c>
      <c r="F5" t="s">
        <v>2</v>
      </c>
      <c r="G5" t="s">
        <v>3</v>
      </c>
    </row>
    <row r="6" spans="1:7" x14ac:dyDescent="0.35">
      <c r="B6" t="s">
        <v>1</v>
      </c>
      <c r="C6">
        <v>28387</v>
      </c>
      <c r="D6">
        <v>401</v>
      </c>
      <c r="F6">
        <f>(C6+D7)/SUM(C6:D7)</f>
        <v>0.8796345731743489</v>
      </c>
      <c r="G6">
        <f>C7/(C7+D7)</f>
        <v>0.7423873325213155</v>
      </c>
    </row>
    <row r="7" spans="1:7" x14ac:dyDescent="0.35">
      <c r="C7">
        <v>3657</v>
      </c>
      <c r="D7">
        <v>1269</v>
      </c>
    </row>
    <row r="9" spans="1:7" x14ac:dyDescent="0.35">
      <c r="A9" t="s">
        <v>0</v>
      </c>
      <c r="B9">
        <v>100000</v>
      </c>
      <c r="F9" t="s">
        <v>2</v>
      </c>
      <c r="G9" t="s">
        <v>3</v>
      </c>
    </row>
    <row r="10" spans="1:7" x14ac:dyDescent="0.35">
      <c r="A10" t="s">
        <v>4</v>
      </c>
      <c r="B10" t="s">
        <v>1</v>
      </c>
      <c r="C10">
        <v>28721</v>
      </c>
      <c r="D10">
        <v>67</v>
      </c>
      <c r="F10">
        <f>(C10+D11)/SUM(C10:D11)</f>
        <v>0.87255802922953785</v>
      </c>
      <c r="G10">
        <f>C11/(C11+D11)</f>
        <v>0.85581395348837208</v>
      </c>
    </row>
    <row r="11" spans="1:7" x14ac:dyDescent="0.35">
      <c r="C11">
        <v>4232</v>
      </c>
      <c r="D11">
        <v>713</v>
      </c>
    </row>
    <row r="13" spans="1:7" x14ac:dyDescent="0.35">
      <c r="A13" t="s">
        <v>0</v>
      </c>
      <c r="B13">
        <v>100000</v>
      </c>
      <c r="F13" t="s">
        <v>2</v>
      </c>
      <c r="G13" t="s">
        <v>3</v>
      </c>
    </row>
    <row r="14" spans="1:7" x14ac:dyDescent="0.35">
      <c r="A14" t="s">
        <v>4</v>
      </c>
      <c r="B14" t="s">
        <v>1</v>
      </c>
      <c r="C14">
        <v>19326</v>
      </c>
      <c r="D14">
        <v>9462</v>
      </c>
      <c r="F14">
        <f>(C14+D15)/SUM(C14:D15)</f>
        <v>0.64053004476328812</v>
      </c>
      <c r="G14">
        <f>C15/(C15+D15)</f>
        <v>0.53872598584428721</v>
      </c>
    </row>
    <row r="15" spans="1:7" x14ac:dyDescent="0.35">
      <c r="C15">
        <v>2664</v>
      </c>
      <c r="D15">
        <v>2281</v>
      </c>
    </row>
    <row r="17" spans="1:7" x14ac:dyDescent="0.35">
      <c r="A17" t="s">
        <v>0</v>
      </c>
      <c r="B17">
        <v>100000</v>
      </c>
      <c r="F17" t="s">
        <v>2</v>
      </c>
      <c r="G17" t="s">
        <v>3</v>
      </c>
    </row>
    <row r="18" spans="1:7" x14ac:dyDescent="0.35">
      <c r="A18" t="s">
        <v>4</v>
      </c>
      <c r="B18" t="s">
        <v>1</v>
      </c>
      <c r="C18">
        <v>10838</v>
      </c>
      <c r="D18">
        <v>17950</v>
      </c>
      <c r="F18">
        <f>(C18+D19)/SUM(C18:D19)</f>
        <v>0.42720777873299143</v>
      </c>
      <c r="G18">
        <f>C19/(C19+D19)</f>
        <v>0.27745197168857433</v>
      </c>
    </row>
    <row r="19" spans="1:7" x14ac:dyDescent="0.35">
      <c r="C19">
        <v>1372</v>
      </c>
      <c r="D19">
        <v>3573</v>
      </c>
    </row>
    <row r="20" spans="1:7" x14ac:dyDescent="0.35">
      <c r="A20">
        <f>SUM(C18:D19)</f>
        <v>33733</v>
      </c>
    </row>
    <row r="22" spans="1:7" x14ac:dyDescent="0.35">
      <c r="A22" t="s">
        <v>0</v>
      </c>
      <c r="B22">
        <v>100000</v>
      </c>
      <c r="F22" t="s">
        <v>2</v>
      </c>
      <c r="G22" t="s">
        <v>3</v>
      </c>
    </row>
    <row r="23" spans="1:7" x14ac:dyDescent="0.35">
      <c r="A23" t="s">
        <v>4</v>
      </c>
      <c r="B23" t="s">
        <v>1</v>
      </c>
      <c r="C23">
        <v>11494</v>
      </c>
      <c r="D23">
        <v>35046</v>
      </c>
      <c r="F23">
        <f>(C23+D24)/SUM(C23:D24)</f>
        <v>0.34823913941418388</v>
      </c>
      <c r="G23">
        <f>C24/(C24+D24)</f>
        <v>0.13627912063874001</v>
      </c>
    </row>
    <row r="24" spans="1:7" x14ac:dyDescent="0.35">
      <c r="C24">
        <v>1246</v>
      </c>
      <c r="D24">
        <v>7897</v>
      </c>
    </row>
    <row r="25" spans="1:7" x14ac:dyDescent="0.35">
      <c r="A25">
        <f>SUM(C23:D24)</f>
        <v>55683</v>
      </c>
    </row>
    <row r="27" spans="1:7" x14ac:dyDescent="0.35">
      <c r="F27" t="s">
        <v>2</v>
      </c>
      <c r="G27" t="s">
        <v>3</v>
      </c>
    </row>
    <row r="28" spans="1:7" x14ac:dyDescent="0.35">
      <c r="B28" t="s">
        <v>1</v>
      </c>
      <c r="C28">
        <v>16819</v>
      </c>
      <c r="D28">
        <v>1075</v>
      </c>
      <c r="F28">
        <f>(C28+D29)/SUM(C28:D29)</f>
        <v>0.36089164232360266</v>
      </c>
      <c r="G28">
        <f>C29/(C29+D29)</f>
        <v>0.95201280463866156</v>
      </c>
    </row>
    <row r="29" spans="1:7" x14ac:dyDescent="0.35">
      <c r="C29">
        <v>31524</v>
      </c>
      <c r="D29">
        <v>1589</v>
      </c>
    </row>
    <row r="30" spans="1:7" x14ac:dyDescent="0.35">
      <c r="A30">
        <f>SUM(C28:D29)</f>
        <v>51007</v>
      </c>
    </row>
    <row r="32" spans="1:7" x14ac:dyDescent="0.35">
      <c r="F32" t="s">
        <v>2</v>
      </c>
      <c r="G32" t="s">
        <v>3</v>
      </c>
    </row>
    <row r="33" spans="1:10" x14ac:dyDescent="0.35">
      <c r="B33" t="s">
        <v>1</v>
      </c>
      <c r="C33">
        <v>15045</v>
      </c>
      <c r="D33">
        <v>2849</v>
      </c>
      <c r="F33">
        <f>(C33+D34)/SUM(C33:D34)</f>
        <v>0.47228811731723097</v>
      </c>
      <c r="G33">
        <f>C34/(C34+D34)</f>
        <v>0.72684444176003382</v>
      </c>
    </row>
    <row r="34" spans="1:10" x14ac:dyDescent="0.35">
      <c r="C34">
        <v>24068</v>
      </c>
      <c r="D34">
        <v>9045</v>
      </c>
    </row>
    <row r="35" spans="1:10" x14ac:dyDescent="0.35">
      <c r="A35">
        <f>SUM(C33:D34)</f>
        <v>51007</v>
      </c>
    </row>
    <row r="38" spans="1:10" x14ac:dyDescent="0.35">
      <c r="F38" t="s">
        <v>2</v>
      </c>
      <c r="G38" t="s">
        <v>3</v>
      </c>
    </row>
    <row r="39" spans="1:10" x14ac:dyDescent="0.35">
      <c r="B39" t="s">
        <v>1</v>
      </c>
      <c r="C39">
        <v>15690</v>
      </c>
      <c r="D39">
        <v>2204</v>
      </c>
      <c r="F39">
        <f>(C39+D40)/SUM(C39:D40)</f>
        <v>0.42564746015252808</v>
      </c>
      <c r="G39">
        <f>C40/(C40+D40)</f>
        <v>0.81816809108205235</v>
      </c>
    </row>
    <row r="40" spans="1:10" x14ac:dyDescent="0.35">
      <c r="C40">
        <v>27092</v>
      </c>
      <c r="D40">
        <v>6021</v>
      </c>
    </row>
    <row r="41" spans="1:10" x14ac:dyDescent="0.35">
      <c r="A41">
        <f>SUM(C39:D40)</f>
        <v>51007</v>
      </c>
    </row>
    <row r="42" spans="1:10" x14ac:dyDescent="0.35">
      <c r="J42" t="s">
        <v>5</v>
      </c>
    </row>
    <row r="43" spans="1:10" x14ac:dyDescent="0.35">
      <c r="F43" t="s">
        <v>2</v>
      </c>
      <c r="G43" t="s">
        <v>3</v>
      </c>
      <c r="J43" t="s">
        <v>6</v>
      </c>
    </row>
    <row r="44" spans="1:10" x14ac:dyDescent="0.35">
      <c r="B44" t="s">
        <v>1</v>
      </c>
      <c r="C44">
        <v>839</v>
      </c>
      <c r="D44">
        <v>15370</v>
      </c>
      <c r="F44">
        <f>(C44+D45)/SUM(C44:D45)</f>
        <v>0.55240497521092458</v>
      </c>
      <c r="G44">
        <f>C45/(C45+D45)</f>
        <v>3.7195055245596762E-3</v>
      </c>
    </row>
    <row r="45" spans="1:10" x14ac:dyDescent="0.35">
      <c r="C45">
        <v>68</v>
      </c>
      <c r="D45">
        <v>18214</v>
      </c>
    </row>
    <row r="46" spans="1:10" x14ac:dyDescent="0.35">
      <c r="A46">
        <f>SUM(C44:D45)</f>
        <v>34491</v>
      </c>
    </row>
    <row r="48" spans="1:10" x14ac:dyDescent="0.35">
      <c r="J48" t="s">
        <v>7</v>
      </c>
    </row>
    <row r="49" spans="1:10" x14ac:dyDescent="0.35">
      <c r="F49" t="s">
        <v>2</v>
      </c>
      <c r="G49" t="s">
        <v>3</v>
      </c>
      <c r="J49" t="s">
        <v>8</v>
      </c>
    </row>
    <row r="50" spans="1:10" x14ac:dyDescent="0.35">
      <c r="B50" t="s">
        <v>1</v>
      </c>
      <c r="C50">
        <v>1853</v>
      </c>
      <c r="D50">
        <v>14356</v>
      </c>
      <c r="F50">
        <f>(C50+D51)/SUM(C50:D51)</f>
        <v>0.57690411991534019</v>
      </c>
      <c r="G50">
        <f>C51/(C51+D51)</f>
        <v>1.2963570725303577E-2</v>
      </c>
    </row>
    <row r="51" spans="1:10" x14ac:dyDescent="0.35">
      <c r="C51">
        <v>237</v>
      </c>
      <c r="D51">
        <v>18045</v>
      </c>
    </row>
    <row r="52" spans="1:10" x14ac:dyDescent="0.35">
      <c r="A52">
        <f>SUM(C50:D51)</f>
        <v>34491</v>
      </c>
    </row>
    <row r="55" spans="1:10" x14ac:dyDescent="0.35">
      <c r="F55" t="s">
        <v>2</v>
      </c>
      <c r="G55" t="s">
        <v>3</v>
      </c>
    </row>
    <row r="56" spans="1:10" x14ac:dyDescent="0.35">
      <c r="B56" t="s">
        <v>1</v>
      </c>
      <c r="C56">
        <v>26189</v>
      </c>
      <c r="D56">
        <v>2675</v>
      </c>
      <c r="F56">
        <f>(C56+D57)/SUM(C56:D57)</f>
        <v>0.4716682243730892</v>
      </c>
      <c r="G56">
        <f>C57/(C57+D57)</f>
        <v>0.8953389954177976</v>
      </c>
    </row>
    <row r="57" spans="1:10" x14ac:dyDescent="0.35">
      <c r="C57">
        <v>30677</v>
      </c>
      <c r="D57">
        <v>3586</v>
      </c>
    </row>
    <row r="58" spans="1:10" x14ac:dyDescent="0.35">
      <c r="A58">
        <f>SUM(C56:D57)</f>
        <v>63127</v>
      </c>
    </row>
    <row r="61" spans="1:10" x14ac:dyDescent="0.35">
      <c r="A61" t="s">
        <v>10</v>
      </c>
      <c r="E61" t="s">
        <v>9</v>
      </c>
      <c r="F61" t="s">
        <v>2</v>
      </c>
      <c r="G61" t="s">
        <v>3</v>
      </c>
    </row>
    <row r="62" spans="1:10" x14ac:dyDescent="0.35">
      <c r="B62" t="s">
        <v>1</v>
      </c>
      <c r="C62">
        <v>25161</v>
      </c>
      <c r="D62">
        <v>3703</v>
      </c>
      <c r="E62">
        <f>C62/A64</f>
        <v>0.39857747081280592</v>
      </c>
      <c r="F62">
        <f>(C62+D63)/SUM(C62:D63)</f>
        <v>0.53370190251397975</v>
      </c>
      <c r="G62">
        <f>C63/(C63+D63)</f>
        <v>0.75104339958555877</v>
      </c>
    </row>
    <row r="63" spans="1:10" x14ac:dyDescent="0.35">
      <c r="C63">
        <v>25733</v>
      </c>
      <c r="D63">
        <v>8530</v>
      </c>
    </row>
    <row r="64" spans="1:10" x14ac:dyDescent="0.35">
      <c r="A64">
        <f>SUM(C62:D63)</f>
        <v>63127</v>
      </c>
    </row>
    <row r="67" spans="1:7" x14ac:dyDescent="0.35">
      <c r="A67" t="s">
        <v>12</v>
      </c>
      <c r="E67" t="s">
        <v>9</v>
      </c>
      <c r="F67" t="s">
        <v>2</v>
      </c>
      <c r="G67" t="s">
        <v>3</v>
      </c>
    </row>
    <row r="68" spans="1:7" x14ac:dyDescent="0.35">
      <c r="B68" t="s">
        <v>1</v>
      </c>
      <c r="C68">
        <v>24147</v>
      </c>
      <c r="D68">
        <v>4717</v>
      </c>
      <c r="E68">
        <f>C68/A70</f>
        <v>0.38251461339838738</v>
      </c>
      <c r="F68">
        <f>(C68+D69)/SUM(C68:D69)</f>
        <v>0.48738257797772744</v>
      </c>
      <c r="G68">
        <f>C69/(C69+D69)</f>
        <v>0.8067886641566705</v>
      </c>
    </row>
    <row r="69" spans="1:7" x14ac:dyDescent="0.35">
      <c r="C69">
        <v>27643</v>
      </c>
      <c r="D69">
        <v>6620</v>
      </c>
    </row>
    <row r="70" spans="1:7" x14ac:dyDescent="0.35">
      <c r="A70">
        <f>SUM(C68:D69)</f>
        <v>63127</v>
      </c>
    </row>
    <row r="72" spans="1:7" x14ac:dyDescent="0.35">
      <c r="A72" t="s">
        <v>11</v>
      </c>
      <c r="E72" t="s">
        <v>9</v>
      </c>
      <c r="F72" t="s">
        <v>2</v>
      </c>
      <c r="G72" t="s">
        <v>3</v>
      </c>
    </row>
    <row r="73" spans="1:7" x14ac:dyDescent="0.35">
      <c r="B73" t="s">
        <v>1</v>
      </c>
      <c r="C73">
        <v>6815</v>
      </c>
      <c r="D73">
        <v>22049</v>
      </c>
      <c r="E73">
        <f>C73/A75</f>
        <v>0.10795697562057439</v>
      </c>
      <c r="F73">
        <f>(C73+D74)/SUM(C73:D74)</f>
        <v>0.58819522549780601</v>
      </c>
      <c r="G73">
        <f>C74/(C74+D74)</f>
        <v>0.11519715144616642</v>
      </c>
    </row>
    <row r="74" spans="1:7" x14ac:dyDescent="0.35">
      <c r="C74">
        <v>3947</v>
      </c>
      <c r="D74">
        <v>30316</v>
      </c>
    </row>
    <row r="75" spans="1:7" x14ac:dyDescent="0.35">
      <c r="A75">
        <f>SUM(C73:D74)</f>
        <v>63127</v>
      </c>
    </row>
    <row r="77" spans="1:7" x14ac:dyDescent="0.35">
      <c r="A77" t="s">
        <v>13</v>
      </c>
      <c r="E77" t="s">
        <v>9</v>
      </c>
      <c r="F77" t="s">
        <v>2</v>
      </c>
      <c r="G77" t="s">
        <v>3</v>
      </c>
    </row>
    <row r="78" spans="1:7" x14ac:dyDescent="0.35">
      <c r="B78" t="s">
        <v>1</v>
      </c>
      <c r="C78">
        <v>12519</v>
      </c>
      <c r="D78">
        <v>16345</v>
      </c>
      <c r="E78">
        <f>C78/A80</f>
        <v>0.19831450884724444</v>
      </c>
      <c r="F78">
        <f>(C78+D79)/SUM(C78:D79)</f>
        <v>0.58273005211716067</v>
      </c>
      <c r="G78">
        <f>C79/(C79+D79)</f>
        <v>0.29174327992294896</v>
      </c>
    </row>
    <row r="79" spans="1:7" x14ac:dyDescent="0.35">
      <c r="C79">
        <v>9996</v>
      </c>
      <c r="D79">
        <v>24267</v>
      </c>
    </row>
    <row r="80" spans="1:7" x14ac:dyDescent="0.35">
      <c r="A80">
        <f>SUM(C78:D79)</f>
        <v>63127</v>
      </c>
    </row>
    <row r="82" spans="1:7" x14ac:dyDescent="0.35">
      <c r="A82" t="s">
        <v>14</v>
      </c>
      <c r="E82" t="s">
        <v>9</v>
      </c>
      <c r="F82" t="s">
        <v>2</v>
      </c>
      <c r="G82" t="s">
        <v>3</v>
      </c>
    </row>
    <row r="83" spans="1:7" x14ac:dyDescent="0.35">
      <c r="B83" t="s">
        <v>1</v>
      </c>
      <c r="C83">
        <v>20625</v>
      </c>
      <c r="D83">
        <v>8239</v>
      </c>
      <c r="E83">
        <f>C83/A85</f>
        <v>0.32672232166901644</v>
      </c>
      <c r="F83">
        <f>(C83+D84)/SUM(C83:D84)</f>
        <v>0.47523246788220569</v>
      </c>
      <c r="G83">
        <f>C84/(C84+D84)</f>
        <v>0.72638122756326062</v>
      </c>
    </row>
    <row r="84" spans="1:7" x14ac:dyDescent="0.35">
      <c r="C84">
        <v>24888</v>
      </c>
      <c r="D84">
        <v>9375</v>
      </c>
    </row>
    <row r="85" spans="1:7" x14ac:dyDescent="0.35">
      <c r="A85">
        <f>SUM(C83:D84)</f>
        <v>63127</v>
      </c>
    </row>
    <row r="87" spans="1:7" x14ac:dyDescent="0.35">
      <c r="A87" t="s">
        <v>14</v>
      </c>
      <c r="E87" t="s">
        <v>9</v>
      </c>
      <c r="F87" t="s">
        <v>2</v>
      </c>
      <c r="G87" t="s">
        <v>3</v>
      </c>
    </row>
    <row r="88" spans="1:7" x14ac:dyDescent="0.35">
      <c r="B88" t="s">
        <v>1</v>
      </c>
      <c r="C88">
        <v>124248</v>
      </c>
      <c r="D88">
        <v>36830</v>
      </c>
      <c r="E88">
        <f>C88/A90</f>
        <v>0.43560177118355869</v>
      </c>
      <c r="F88">
        <f>(C88+D89)/SUM(C88:D89)</f>
        <v>0.55696570873636642</v>
      </c>
      <c r="G88">
        <f>C89/(C89+D89)</f>
        <v>0.72117917119729369</v>
      </c>
    </row>
    <row r="89" spans="1:7" x14ac:dyDescent="0.35">
      <c r="C89">
        <v>89538</v>
      </c>
      <c r="D89">
        <v>34617</v>
      </c>
    </row>
    <row r="90" spans="1:7" x14ac:dyDescent="0.35">
      <c r="A90">
        <f>SUM(C88:D89)</f>
        <v>285233</v>
      </c>
    </row>
    <row r="92" spans="1:7" x14ac:dyDescent="0.35">
      <c r="A92" t="s">
        <v>13</v>
      </c>
      <c r="E92" t="s">
        <v>9</v>
      </c>
      <c r="F92" t="s">
        <v>2</v>
      </c>
      <c r="G92" t="s">
        <v>3</v>
      </c>
    </row>
    <row r="93" spans="1:7" x14ac:dyDescent="0.35">
      <c r="B93" t="s">
        <v>1</v>
      </c>
      <c r="C93">
        <v>12519</v>
      </c>
      <c r="D93">
        <v>16345</v>
      </c>
      <c r="E93">
        <f>C93/A95</f>
        <v>0.19831450884724444</v>
      </c>
      <c r="F93">
        <f>(C93+D94)/SUM(C93:D94)</f>
        <v>0.58273005211716067</v>
      </c>
      <c r="G93">
        <f>C94/(C94+D94)</f>
        <v>0.29174327992294896</v>
      </c>
    </row>
    <row r="94" spans="1:7" x14ac:dyDescent="0.35">
      <c r="C94">
        <v>9996</v>
      </c>
      <c r="D94">
        <v>24267</v>
      </c>
    </row>
    <row r="95" spans="1:7" x14ac:dyDescent="0.35">
      <c r="A95">
        <f>SUM(C93:D94)</f>
        <v>63127</v>
      </c>
    </row>
    <row r="98" spans="1:7" x14ac:dyDescent="0.35">
      <c r="A98" t="s">
        <v>15</v>
      </c>
      <c r="E98" t="s">
        <v>9</v>
      </c>
      <c r="F98" t="s">
        <v>2</v>
      </c>
      <c r="G98" t="s">
        <v>3</v>
      </c>
    </row>
    <row r="99" spans="1:7" x14ac:dyDescent="0.35">
      <c r="B99" t="s">
        <v>1</v>
      </c>
      <c r="C99">
        <v>8726</v>
      </c>
      <c r="D99">
        <v>62631</v>
      </c>
      <c r="E99">
        <f>C99/A101</f>
        <v>5.721404452021113E-2</v>
      </c>
      <c r="F99">
        <f>(C99+D100)/SUM(C99:D100)</f>
        <v>0.57183883552437464</v>
      </c>
      <c r="G99">
        <f>C100/(C100+D100)</f>
        <v>3.289879001453954E-2</v>
      </c>
    </row>
    <row r="100" spans="1:7" x14ac:dyDescent="0.35">
      <c r="C100">
        <v>2670</v>
      </c>
      <c r="D100">
        <v>78488</v>
      </c>
    </row>
    <row r="101" spans="1:7" x14ac:dyDescent="0.35">
      <c r="A101">
        <f>SUM(C99:D100)</f>
        <v>152515</v>
      </c>
    </row>
    <row r="104" spans="1:7" x14ac:dyDescent="0.35">
      <c r="A104" t="s">
        <v>16</v>
      </c>
      <c r="E104" t="s">
        <v>9</v>
      </c>
      <c r="F104" t="s">
        <v>2</v>
      </c>
      <c r="G104" t="s">
        <v>3</v>
      </c>
    </row>
    <row r="105" spans="1:7" x14ac:dyDescent="0.35">
      <c r="B105" t="s">
        <v>1</v>
      </c>
      <c r="C105">
        <v>1171</v>
      </c>
      <c r="D105">
        <v>97799</v>
      </c>
      <c r="E105">
        <f>C105/A107</f>
        <v>6.1686447419020077E-3</v>
      </c>
      <c r="F105">
        <f>(C105+D106)/SUM(C105:D106)</f>
        <v>0.48448356696219269</v>
      </c>
      <c r="G105">
        <f>C106/(C106+D106)</f>
        <v>6.8236096895257596E-4</v>
      </c>
    </row>
    <row r="106" spans="1:7" x14ac:dyDescent="0.35">
      <c r="C106">
        <v>62</v>
      </c>
      <c r="D106">
        <v>90799</v>
      </c>
    </row>
    <row r="107" spans="1:7" x14ac:dyDescent="0.35">
      <c r="A107">
        <f>SUM(C105:D106)</f>
        <v>189831</v>
      </c>
    </row>
    <row r="109" spans="1:7" x14ac:dyDescent="0.35">
      <c r="A109" t="s">
        <v>19</v>
      </c>
      <c r="E109" t="s">
        <v>9</v>
      </c>
      <c r="F109" t="s">
        <v>2</v>
      </c>
      <c r="G109" t="s">
        <v>3</v>
      </c>
    </row>
    <row r="110" spans="1:7" x14ac:dyDescent="0.35">
      <c r="B110" t="s">
        <v>1</v>
      </c>
      <c r="C110">
        <v>54610</v>
      </c>
      <c r="D110">
        <v>44360</v>
      </c>
      <c r="E110">
        <f>C110/A112</f>
        <v>0.28770724562854627</v>
      </c>
      <c r="F110">
        <f>(C110+D111)/SUM(C110:D111)</f>
        <v>0.74025741395388045</v>
      </c>
      <c r="G110">
        <f>C111/(C111+D111)</f>
        <v>5.440274765799584E-2</v>
      </c>
    </row>
    <row r="111" spans="1:7" x14ac:dyDescent="0.35">
      <c r="A111" t="s">
        <v>17</v>
      </c>
      <c r="C111">
        <v>4942</v>
      </c>
      <c r="D111">
        <v>85899</v>
      </c>
    </row>
    <row r="112" spans="1:7" x14ac:dyDescent="0.35">
      <c r="A112">
        <f>SUM(C110:D111)</f>
        <v>189811</v>
      </c>
    </row>
    <row r="114" spans="1:8" x14ac:dyDescent="0.35">
      <c r="A114" t="s">
        <v>20</v>
      </c>
      <c r="E114" t="s">
        <v>9</v>
      </c>
      <c r="F114" t="s">
        <v>2</v>
      </c>
      <c r="G114" t="s">
        <v>3</v>
      </c>
    </row>
    <row r="115" spans="1:8" x14ac:dyDescent="0.35">
      <c r="B115" t="s">
        <v>1</v>
      </c>
      <c r="C115">
        <v>68789</v>
      </c>
      <c r="D115">
        <v>30181</v>
      </c>
      <c r="E115">
        <f>C115/A117</f>
        <v>0.36240786888009652</v>
      </c>
      <c r="F115">
        <f>(C115+D116)/SUM(C115:D116)</f>
        <v>0.7894958669413259</v>
      </c>
      <c r="G115">
        <f>C116/(C116+D116)</f>
        <v>0.10760559659184729</v>
      </c>
    </row>
    <row r="116" spans="1:8" x14ac:dyDescent="0.35">
      <c r="A116" t="s">
        <v>18</v>
      </c>
      <c r="C116">
        <v>9775</v>
      </c>
      <c r="D116">
        <v>81066</v>
      </c>
    </row>
    <row r="117" spans="1:8" x14ac:dyDescent="0.35">
      <c r="A117">
        <f>SUM(C115:D116)</f>
        <v>189811</v>
      </c>
    </row>
    <row r="118" spans="1:8" x14ac:dyDescent="0.35">
      <c r="E118" t="s">
        <v>9</v>
      </c>
      <c r="F118" t="s">
        <v>2</v>
      </c>
      <c r="G118" t="s">
        <v>3</v>
      </c>
      <c r="H118" t="s">
        <v>21</v>
      </c>
    </row>
    <row r="119" spans="1:8" x14ac:dyDescent="0.35">
      <c r="B119" t="s">
        <v>1</v>
      </c>
      <c r="C119">
        <v>8453</v>
      </c>
      <c r="D119">
        <v>8748</v>
      </c>
      <c r="E119">
        <f>C119/A121</f>
        <v>0.24122481593516351</v>
      </c>
      <c r="F119">
        <f>(C119+D120)/SUM(C119:D120)</f>
        <v>0.72030706009930945</v>
      </c>
      <c r="G119">
        <f>C120/(C120+D120)</f>
        <v>5.9021355305195894E-2</v>
      </c>
      <c r="H119">
        <f>C119/SUM(C119:D119)</f>
        <v>0.4914249171559793</v>
      </c>
    </row>
    <row r="120" spans="1:8" x14ac:dyDescent="0.35">
      <c r="A120" t="s">
        <v>18</v>
      </c>
      <c r="C120">
        <v>1053</v>
      </c>
      <c r="D120">
        <v>16788</v>
      </c>
    </row>
    <row r="121" spans="1:8" x14ac:dyDescent="0.35">
      <c r="A121">
        <f>SUM(C119:D120)</f>
        <v>35042</v>
      </c>
    </row>
    <row r="123" spans="1:8" x14ac:dyDescent="0.35">
      <c r="E123" t="s">
        <v>9</v>
      </c>
      <c r="F123" t="s">
        <v>2</v>
      </c>
      <c r="G123" t="s">
        <v>3</v>
      </c>
      <c r="H123" t="s">
        <v>21</v>
      </c>
    </row>
    <row r="124" spans="1:8" x14ac:dyDescent="0.35">
      <c r="B124" t="s">
        <v>1</v>
      </c>
      <c r="C124">
        <v>60651</v>
      </c>
      <c r="D124">
        <v>41191</v>
      </c>
      <c r="E124">
        <f>C124/A126</f>
        <v>0.3178057356046593</v>
      </c>
      <c r="F124">
        <f>(C124+D125)/SUM(C124:D125)</f>
        <v>0.7591947307472634</v>
      </c>
      <c r="G124">
        <f>C125/(C125+D125)</f>
        <v>5.3538724283996808E-2</v>
      </c>
      <c r="H124">
        <f>C124/SUM(C124:D124)</f>
        <v>0.59554015042909603</v>
      </c>
    </row>
    <row r="125" spans="1:8" x14ac:dyDescent="0.35">
      <c r="A125" t="s">
        <v>18</v>
      </c>
      <c r="C125">
        <v>4765</v>
      </c>
      <c r="D125">
        <v>84236</v>
      </c>
    </row>
    <row r="126" spans="1:8" x14ac:dyDescent="0.35">
      <c r="A126">
        <f>SUM(C124:D125)</f>
        <v>190843</v>
      </c>
    </row>
    <row r="128" spans="1:8" x14ac:dyDescent="0.35">
      <c r="C128" t="s">
        <v>23</v>
      </c>
      <c r="E128" t="s">
        <v>9</v>
      </c>
      <c r="F128" t="s">
        <v>2</v>
      </c>
      <c r="G128" t="s">
        <v>3</v>
      </c>
      <c r="H128" t="s">
        <v>21</v>
      </c>
    </row>
    <row r="129" spans="1:8" x14ac:dyDescent="0.35">
      <c r="B129" t="s">
        <v>1</v>
      </c>
      <c r="C129">
        <v>58089</v>
      </c>
      <c r="D129">
        <v>43753</v>
      </c>
      <c r="E129">
        <f>C129/A131</f>
        <v>0.30438108811955378</v>
      </c>
      <c r="F129">
        <f>(C129+D130)/SUM(C129:D130)</f>
        <v>0.7518169385306247</v>
      </c>
      <c r="G129">
        <f>C130/(C130+D130)</f>
        <v>4.0572577836204091E-2</v>
      </c>
      <c r="H129">
        <f>C129/SUM(C129:D129)</f>
        <v>0.57038353528013985</v>
      </c>
    </row>
    <row r="130" spans="1:8" x14ac:dyDescent="0.35">
      <c r="A130" t="s">
        <v>22</v>
      </c>
      <c r="C130">
        <v>3611</v>
      </c>
      <c r="D130">
        <v>85390</v>
      </c>
    </row>
    <row r="131" spans="1:8" x14ac:dyDescent="0.35">
      <c r="A131">
        <f>SUM(C129:D130)</f>
        <v>190843</v>
      </c>
    </row>
    <row r="133" spans="1:8" x14ac:dyDescent="0.35">
      <c r="C133" s="1" t="s">
        <v>24</v>
      </c>
      <c r="D133" s="1"/>
    </row>
    <row r="134" spans="1:8" x14ac:dyDescent="0.35">
      <c r="C134">
        <v>0</v>
      </c>
      <c r="D134">
        <v>1</v>
      </c>
    </row>
    <row r="135" spans="1:8" x14ac:dyDescent="0.35">
      <c r="A135" s="2" t="s">
        <v>25</v>
      </c>
      <c r="B135">
        <v>0</v>
      </c>
      <c r="C135">
        <v>58089</v>
      </c>
      <c r="D135">
        <v>43753</v>
      </c>
    </row>
    <row r="136" spans="1:8" x14ac:dyDescent="0.35">
      <c r="A136" s="2"/>
      <c r="B136">
        <v>1</v>
      </c>
      <c r="C136">
        <v>3611</v>
      </c>
      <c r="D136">
        <v>85390</v>
      </c>
    </row>
  </sheetData>
  <mergeCells count="2">
    <mergeCell ref="A135:A136"/>
    <mergeCell ref="C133:D1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2022-10-08T10:36:25Z</dcterms:modified>
</cp:coreProperties>
</file>