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720" yWindow="2480" windowWidth="25600" windowHeight="16060" tabRatio="500" activeTab="1"/>
  </bookViews>
  <sheets>
    <sheet name="All Blends" sheetId="1" r:id="rId1"/>
    <sheet name="plan" sheetId="3" r:id="rId2"/>
    <sheet name="commercial_kitchen" sheetId="6" r:id="rId3"/>
    <sheet name="puff_mock_cup4cup-1" sheetId="7" r:id="rId4"/>
    <sheet name="price calculator" sheetId="8" r:id="rId5"/>
    <sheet name="Sheet1" sheetId="9" r:id="rId6"/>
    <sheet name="prices" sheetId="10" r:id="rId7"/>
    <sheet name="Sheet4" sheetId="11" r:id="rId8"/>
    <sheet name="Product list" sheetId="13"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 i="9" l="1"/>
  <c r="E64" i="3"/>
  <c r="E65" i="3"/>
  <c r="E17" i="10"/>
  <c r="E16" i="10"/>
  <c r="C31" i="8"/>
  <c r="C13" i="8"/>
  <c r="C11" i="8"/>
  <c r="C5" i="8"/>
  <c r="E14" i="10"/>
  <c r="E13" i="10"/>
  <c r="E12" i="10"/>
  <c r="E11" i="10"/>
  <c r="E10" i="10"/>
  <c r="E6" i="10"/>
  <c r="E9" i="10"/>
  <c r="E15" i="10"/>
  <c r="E8" i="10"/>
  <c r="E7" i="10"/>
  <c r="C19" i="3"/>
  <c r="O16" i="1"/>
  <c r="O15" i="1"/>
  <c r="O14" i="1"/>
  <c r="O13" i="1"/>
  <c r="O12" i="1"/>
  <c r="O11" i="1"/>
  <c r="O10" i="1"/>
  <c r="O9" i="1"/>
  <c r="O8" i="1"/>
  <c r="G43" i="1"/>
  <c r="H51" i="1"/>
  <c r="H50" i="1"/>
  <c r="H49" i="1"/>
  <c r="H48" i="1"/>
  <c r="H47" i="1"/>
  <c r="H46" i="1"/>
  <c r="H45" i="1"/>
  <c r="G32" i="1"/>
  <c r="H40" i="1"/>
  <c r="H39" i="1"/>
  <c r="H38" i="1"/>
  <c r="H37" i="1"/>
  <c r="H36" i="1"/>
  <c r="H35" i="1"/>
  <c r="H34" i="1"/>
  <c r="G24" i="1"/>
  <c r="H28" i="1"/>
  <c r="H27" i="1"/>
  <c r="H26" i="1"/>
  <c r="G12" i="1"/>
  <c r="H20" i="1"/>
  <c r="H19" i="1"/>
  <c r="H18" i="1"/>
  <c r="H17" i="1"/>
  <c r="H16" i="1"/>
  <c r="H15" i="1"/>
  <c r="H14" i="1"/>
</calcChain>
</file>

<file path=xl/sharedStrings.xml><?xml version="1.0" encoding="utf-8"?>
<sst xmlns="http://schemas.openxmlformats.org/spreadsheetml/2006/main" count="494" uniqueCount="335">
  <si>
    <t>Gluten-Free Flour Blends from Glutenfreeonashoestring.com</t>
  </si>
  <si>
    <t>DIRECTIONS</t>
  </si>
  <si>
    <t>In the yellow box of the recipe you wish to use, change the number to reflect the number of cups you want to make and let the spreadsheet do the math for you.</t>
  </si>
  <si>
    <t># of Cups Needed</t>
  </si>
  <si>
    <t>%</t>
  </si>
  <si>
    <t>grams</t>
  </si>
  <si>
    <t>White Rice Flour</t>
  </si>
  <si>
    <t>Cornstarch</t>
  </si>
  <si>
    <t>Brown Rice Flour</t>
  </si>
  <si>
    <t>Tapioca Starch</t>
  </si>
  <si>
    <t>Non-Fat Dry Milk</t>
  </si>
  <si>
    <t>Potato Starch</t>
  </si>
  <si>
    <t>Mock Cup4Cup Blend</t>
  </si>
  <si>
    <t>Mock Better Batter</t>
  </si>
  <si>
    <t>Potato Flour</t>
  </si>
  <si>
    <t>Pectin</t>
  </si>
  <si>
    <r>
      <t>Better</t>
    </r>
    <r>
      <rPr>
        <b/>
        <sz val="20"/>
        <color rgb="FF000000"/>
        <rFont val="Calibri"/>
      </rPr>
      <t xml:space="preserve"> </t>
    </r>
    <r>
      <rPr>
        <b/>
        <sz val="20"/>
        <color rgb="FF000000"/>
        <rFont val="Calibri"/>
      </rPr>
      <t>Than</t>
    </r>
    <r>
      <rPr>
        <b/>
        <sz val="20"/>
        <color rgb="FF000000"/>
        <rFont val="Calibri"/>
      </rPr>
      <t xml:space="preserve"> </t>
    </r>
    <r>
      <rPr>
        <b/>
        <sz val="20"/>
        <color rgb="FF000000"/>
        <rFont val="Calibri"/>
      </rPr>
      <t>Cup4Cup Blend</t>
    </r>
  </si>
  <si>
    <r>
      <rPr>
        <b/>
        <sz val="20"/>
        <color rgb="FF000000"/>
        <rFont val="Calibri"/>
      </rPr>
      <t xml:space="preserve">Basic </t>
    </r>
    <r>
      <rPr>
        <b/>
        <sz val="20"/>
        <color rgb="FF000000"/>
        <rFont val="Calibri"/>
      </rPr>
      <t>Xantha</t>
    </r>
    <r>
      <rPr>
        <b/>
        <sz val="20"/>
        <color rgb="FF000000"/>
        <rFont val="Calibri"/>
      </rPr>
      <t>n</t>
    </r>
    <r>
      <rPr>
        <b/>
        <sz val="20"/>
        <color rgb="FF000000"/>
        <rFont val="Calibri"/>
      </rPr>
      <t>-Free Blend</t>
    </r>
  </si>
  <si>
    <r>
      <t>Xanth</t>
    </r>
    <r>
      <rPr>
        <sz val="14"/>
        <color rgb="FF000000"/>
        <rFont val="Calibri"/>
      </rPr>
      <t>an</t>
    </r>
    <r>
      <rPr>
        <sz val="14"/>
        <color rgb="FF000000"/>
        <rFont val="Calibri"/>
      </rPr>
      <t xml:space="preserve"> Gum</t>
    </r>
  </si>
  <si>
    <r>
      <t>Xanth</t>
    </r>
    <r>
      <rPr>
        <sz val="14"/>
        <color rgb="FF000000"/>
        <rFont val="Calibri"/>
      </rPr>
      <t>an</t>
    </r>
    <r>
      <rPr>
        <sz val="14"/>
        <color rgb="FF000000"/>
        <rFont val="Calibri"/>
      </rPr>
      <t xml:space="preserve"> Gum</t>
    </r>
  </si>
  <si>
    <t xml:space="preserve"> High Quality Gluten Free Bread Flour</t>
  </si>
  <si>
    <t>Xanthan Gum</t>
  </si>
  <si>
    <t>Whey Protein Isolate</t>
  </si>
  <si>
    <t>Expandex</t>
  </si>
  <si>
    <t>pryanik design</t>
  </si>
  <si>
    <t>3 versions</t>
  </si>
  <si>
    <t>available kitchens list</t>
  </si>
  <si>
    <t>web selling possibilities</t>
  </si>
  <si>
    <t>test longevity of pryaniks</t>
  </si>
  <si>
    <t>investigate how to approach stores</t>
  </si>
  <si>
    <t>stores list</t>
  </si>
  <si>
    <t>time needed in kitchen</t>
  </si>
  <si>
    <t>shopify.com</t>
  </si>
  <si>
    <t>check who sells where</t>
  </si>
  <si>
    <t>SEO research</t>
  </si>
  <si>
    <t>google adsense research</t>
  </si>
  <si>
    <t>name for busyness</t>
  </si>
  <si>
    <t>logo</t>
  </si>
  <si>
    <t>price calculation for pryanik</t>
  </si>
  <si>
    <t>product list, pros and cons</t>
  </si>
  <si>
    <t>name</t>
  </si>
  <si>
    <t>url</t>
  </si>
  <si>
    <t>price/hour</t>
  </si>
  <si>
    <t>extra costs</t>
  </si>
  <si>
    <t>http://www.commercialkitchenforrent.com/amys-commercial-kitchen-rental-65.html</t>
  </si>
  <si>
    <t>mochiko</t>
  </si>
  <si>
    <t>almond flour</t>
  </si>
  <si>
    <t>potato starch</t>
  </si>
  <si>
    <t>GF phylo dough</t>
  </si>
  <si>
    <t>better than cup4cup try 1 puff pastry</t>
  </si>
  <si>
    <t>original</t>
  </si>
  <si>
    <t>substitute</t>
  </si>
  <si>
    <t>mock cup4cup flour blend with above substitutions</t>
  </si>
  <si>
    <t>half portion of https://glutenfreeonashoestring.com/gluten-free-puff-pastry/#comments</t>
  </si>
  <si>
    <t>GF ejik</t>
  </si>
  <si>
    <t>ingredient name</t>
  </si>
  <si>
    <t>amount</t>
  </si>
  <si>
    <t>unit</t>
  </si>
  <si>
    <t>cup</t>
  </si>
  <si>
    <t>millet flour</t>
  </si>
  <si>
    <t>white rice fllour</t>
  </si>
  <si>
    <t>store</t>
  </si>
  <si>
    <t>brand</t>
  </si>
  <si>
    <t>red mill</t>
  </si>
  <si>
    <t>WFM</t>
  </si>
  <si>
    <t>conrstarch</t>
  </si>
  <si>
    <t>price</t>
  </si>
  <si>
    <t>xantan gum</t>
  </si>
  <si>
    <t>tsp</t>
  </si>
  <si>
    <t>ingredient</t>
  </si>
  <si>
    <t>eggs</t>
  </si>
  <si>
    <t>butter</t>
  </si>
  <si>
    <t>gr</t>
  </si>
  <si>
    <t>sugar</t>
  </si>
  <si>
    <t>batter</t>
  </si>
  <si>
    <t>cream</t>
  </si>
  <si>
    <t>condensed sweetened milk</t>
  </si>
  <si>
    <t>can</t>
  </si>
  <si>
    <t>stick</t>
  </si>
  <si>
    <t>vanilla</t>
  </si>
  <si>
    <t>gas</t>
  </si>
  <si>
    <t>oven, middle rack</t>
  </si>
  <si>
    <t>F</t>
  </si>
  <si>
    <t>temp</t>
  </si>
  <si>
    <t>scale</t>
  </si>
  <si>
    <t>time:</t>
  </si>
  <si>
    <t>min</t>
  </si>
  <si>
    <t>or until golden</t>
  </si>
  <si>
    <t>equiplent, half sheet</t>
  </si>
  <si>
    <t>half sheet</t>
  </si>
  <si>
    <t>GF flour mix mine</t>
  </si>
  <si>
    <t>notes</t>
  </si>
  <si>
    <t>walnuts</t>
  </si>
  <si>
    <t>method</t>
  </si>
  <si>
    <t>cream butter and sugar, until fluffy</t>
  </si>
  <si>
    <t>add eggs one by one and continue beating</t>
  </si>
  <si>
    <t>add vanilla</t>
  </si>
  <si>
    <t>yoghurt</t>
  </si>
  <si>
    <t>add soda to yoghurt and add to the batter</t>
  </si>
  <si>
    <t>add flour and combine well</t>
  </si>
  <si>
    <t>spread on half sheet lined with parchment paper and bake until golden</t>
  </si>
  <si>
    <t>check with toothpick</t>
  </si>
  <si>
    <t>site</t>
  </si>
  <si>
    <t>per gram</t>
  </si>
  <si>
    <t>per ounce</t>
  </si>
  <si>
    <t>per cup</t>
  </si>
  <si>
    <t>sweet rice flour</t>
  </si>
  <si>
    <t>amazon.com</t>
  </si>
  <si>
    <t>whole foods</t>
  </si>
  <si>
    <t>white rice flour</t>
  </si>
  <si>
    <t>per pound</t>
  </si>
  <si>
    <t>cornstarch</t>
  </si>
  <si>
    <t>kerrygold butter</t>
  </si>
  <si>
    <t>kerrygold</t>
  </si>
  <si>
    <t>1gram=ounce</t>
  </si>
  <si>
    <t>1 cup=ounces</t>
  </si>
  <si>
    <t>tapioca flour</t>
  </si>
  <si>
    <t>arrowroot starch</t>
  </si>
  <si>
    <t>in grams</t>
  </si>
  <si>
    <t>baklava</t>
  </si>
  <si>
    <t>filo dough</t>
  </si>
  <si>
    <t>pack</t>
  </si>
  <si>
    <t>lb</t>
  </si>
  <si>
    <t>honey</t>
  </si>
  <si>
    <t>result was somewhat dry</t>
  </si>
  <si>
    <t>date</t>
  </si>
  <si>
    <t>action</t>
  </si>
  <si>
    <t>GF growth ar 4%</t>
  </si>
  <si>
    <t>meetups</t>
  </si>
  <si>
    <t>packaging for web sales</t>
  </si>
  <si>
    <t>listen stanford lecture for nltk</t>
  </si>
  <si>
    <t>food handler card permit info</t>
  </si>
  <si>
    <t>kitchener.com oakland, https://www.lacocinasf.org</t>
  </si>
  <si>
    <t>number of stores to distribute</t>
  </si>
  <si>
    <t>portion makes</t>
  </si>
  <si>
    <t>portion price</t>
  </si>
  <si>
    <t>number of units daily</t>
  </si>
  <si>
    <t>realistic stores can distribute to - daily</t>
  </si>
  <si>
    <t>need portions</t>
  </si>
  <si>
    <t>daily sales ($)</t>
  </si>
  <si>
    <t>total yearly sales</t>
  </si>
  <si>
    <t>one store sale in units</t>
  </si>
  <si>
    <t>croissants</t>
  </si>
  <si>
    <t>sigona, korovka, los altos store, mollie stones, sunnymount produce</t>
  </si>
  <si>
    <t>store unit price</t>
  </si>
  <si>
    <t>my baking capacity daily</t>
  </si>
  <si>
    <t>resources for a portion</t>
  </si>
  <si>
    <t>preparation time</t>
  </si>
  <si>
    <t>2 hours</t>
  </si>
  <si>
    <t xml:space="preserve">cooking time </t>
  </si>
  <si>
    <t>1 hour</t>
  </si>
  <si>
    <t>molly stones has an application form, check if others have</t>
  </si>
  <si>
    <t>shipping price</t>
  </si>
  <si>
    <t>san jose</t>
  </si>
  <si>
    <t>oakland</t>
  </si>
  <si>
    <t>price per hour</t>
  </si>
  <si>
    <t>hours needed</t>
  </si>
  <si>
    <t>kitchen shelf storage</t>
  </si>
  <si>
    <t>kitchen fridge storage</t>
  </si>
  <si>
    <t>total kitchen price per one portion</t>
  </si>
  <si>
    <t>buckwheat flour</t>
  </si>
  <si>
    <t>https://www.amazon.com/Anthonys-Organic-Buckwheat-Flour-Gluten/dp/B01EIQROUA/ref=cm_cr_arp_d_product_top?ie=UTF8</t>
  </si>
  <si>
    <t>type 1</t>
  </si>
  <si>
    <t>market</t>
  </si>
  <si>
    <t>cost</t>
  </si>
  <si>
    <t>bakery</t>
  </si>
  <si>
    <t>small stores</t>
  </si>
  <si>
    <t>raw milk company - online and stores</t>
  </si>
  <si>
    <t>my price</t>
  </si>
  <si>
    <t>parecent markup</t>
  </si>
  <si>
    <t>how to become cottage food artisan</t>
  </si>
  <si>
    <t>can I bake in MY kitchen?</t>
  </si>
  <si>
    <t>notes for first pass</t>
  </si>
  <si>
    <t xml:space="preserve">borodinski, pryanik, </t>
  </si>
  <si>
    <t>https://www.sccgov.org/sites/cpd/programs/fsp/Documents/FP_Catering_Requirements.pdf</t>
  </si>
  <si>
    <t>this is good, meaning future is bright for GF. For now, though if we can make from our kitchen, we should concentrate on regular cottage act foods</t>
  </si>
  <si>
    <t>The question is whether  apt management allow that.</t>
  </si>
  <si>
    <t>Get the checklist</t>
  </si>
  <si>
    <t>checklist necessary for class A permit</t>
  </si>
  <si>
    <t>GF croissant test bake, try 1</t>
  </si>
  <si>
    <t>done: GF shoestring</t>
  </si>
  <si>
    <t>not good</t>
  </si>
  <si>
    <t>what is needed for commerial kitchen use?</t>
  </si>
  <si>
    <t>how long the permits take</t>
  </si>
  <si>
    <t>what is necessary for class B permit</t>
  </si>
  <si>
    <t>pass food handler test and get certificate</t>
  </si>
  <si>
    <t>cheap ingredients research</t>
  </si>
  <si>
    <t>GF croissant pass 2</t>
  </si>
  <si>
    <t>not yet…</t>
  </si>
  <si>
    <t>check if can make cheese sticks within class A permit limits…</t>
  </si>
  <si>
    <t>check if can make medovi with condenced milk</t>
  </si>
  <si>
    <t>calculate cost with commercial kitchen</t>
  </si>
  <si>
    <t>try to hack mariposa croissant recipe</t>
  </si>
  <si>
    <t>try to tokenize recipe description</t>
  </si>
  <si>
    <t>try to anayze tokenized recipe text</t>
  </si>
  <si>
    <t>cost of class A permit…</t>
  </si>
  <si>
    <t>how many borodinski can make alone</t>
  </si>
  <si>
    <t>how many medovi can make alone</t>
  </si>
  <si>
    <t>details of permit</t>
  </si>
  <si>
    <t>look into recipes for chocolate covered dried fruit</t>
  </si>
  <si>
    <t>possible:  cheese sticks, medovi, ptichi moloko, chocolate covered dried fruit</t>
  </si>
  <si>
    <t>in facebook group it says you need to buy it and it costs $300+ a year. Not sure it will work for my home cooking</t>
  </si>
  <si>
    <t>https://www.cfoaa.org/cfoaaartisan-spotlight</t>
  </si>
  <si>
    <t>learn more…</t>
  </si>
  <si>
    <t>https://www.cfoaa.org/partners</t>
  </si>
  <si>
    <t>labeling</t>
  </si>
  <si>
    <t>packaging</t>
  </si>
  <si>
    <t>presentation</t>
  </si>
  <si>
    <t>story</t>
  </si>
  <si>
    <t>licenses</t>
  </si>
  <si>
    <t>http://www.calgold.ca.gov/Results.aspx?location=336&amp;businessTypes=212&amp;greenBusiness=False&amp;levelOfGovernmentFilter=31</t>
  </si>
  <si>
    <t>GF bread recipes</t>
  </si>
  <si>
    <t>find out what happens to products that were not sold</t>
  </si>
  <si>
    <t>chocolate covered dried fruits recipes</t>
  </si>
  <si>
    <t>per product</t>
  </si>
  <si>
    <t>business story + per product</t>
  </si>
  <si>
    <t>http://www.springerlejoy.com/category_s/1955.htm</t>
  </si>
  <si>
    <t>losses, is there a way to claim that?</t>
  </si>
  <si>
    <t>investugate springlerle cookies recipes</t>
  </si>
  <si>
    <t>borodinsky cost calculation</t>
  </si>
  <si>
    <t>First pass</t>
  </si>
  <si>
    <t>Thoughts on second pass</t>
  </si>
  <si>
    <t>We can use http://blog.springerlejoy.com forms for that</t>
  </si>
  <si>
    <t>cheese sticks</t>
  </si>
  <si>
    <t>springerle like cookies(pryaniks, springerle, etc)</t>
  </si>
  <si>
    <t>borodinsky bread</t>
  </si>
  <si>
    <t>GF market trends</t>
  </si>
  <si>
    <t>see springerley</t>
  </si>
  <si>
    <t>can I sell on web?</t>
  </si>
  <si>
    <t>hungarian cookies recipe</t>
  </si>
  <si>
    <t>find and try</t>
  </si>
  <si>
    <t>one page business plan</t>
  </si>
  <si>
    <t>borodinsky version 1 try</t>
  </si>
  <si>
    <t>permit+insurance+license+refistered business</t>
  </si>
  <si>
    <t>investigate getting cooking license</t>
  </si>
  <si>
    <t>investigate class B permit</t>
  </si>
  <si>
    <t>investigate business license</t>
  </si>
  <si>
    <t>investigate insurances</t>
  </si>
  <si>
    <t>at home</t>
  </si>
  <si>
    <t xml:space="preserve">$80 per anything, should make enough to dissolve cost, min 4 portions of cheese sticks, for example, that will make cost of each batch=base cost+$20, </t>
  </si>
  <si>
    <t>postpone until ready with all business plan decisions</t>
  </si>
  <si>
    <t>rum babas recipe</t>
  </si>
  <si>
    <t>grandma's cheese snail recipe</t>
  </si>
  <si>
    <t>GF versions of the above</t>
  </si>
  <si>
    <t>investigate croudfunding</t>
  </si>
  <si>
    <t>initial calculated business plan</t>
  </si>
  <si>
    <t>see cost of class B permit</t>
  </si>
  <si>
    <t>get expandex</t>
  </si>
  <si>
    <t>get exact references</t>
  </si>
  <si>
    <t xml:space="preserve">korovka, sigona, felipe's </t>
  </si>
  <si>
    <t>2 hours at least for anything, even easiest recipe</t>
  </si>
  <si>
    <t>software: value of sentiment analysis</t>
  </si>
  <si>
    <t>GF brioche recipe</t>
  </si>
  <si>
    <t>danish butter cookies recipe</t>
  </si>
  <si>
    <t>am</t>
  </si>
  <si>
    <t>pm</t>
  </si>
  <si>
    <t>mon</t>
  </si>
  <si>
    <t>tue</t>
  </si>
  <si>
    <t>wed</t>
  </si>
  <si>
    <t>thu</t>
  </si>
  <si>
    <t>fri</t>
  </si>
  <si>
    <t>sat</t>
  </si>
  <si>
    <t>http://www.glutenfreecanteen.com/2012/05/06/croissants-gluten-free/</t>
  </si>
  <si>
    <t>GF croissant #2</t>
  </si>
  <si>
    <t>GF croissant #3</t>
  </si>
  <si>
    <t>http://bobbiesbakingblog.com/blog/2013/02/27/gluten-free-croissant-recipe/</t>
  </si>
  <si>
    <t xml:space="preserve">Maybe </t>
  </si>
  <si>
    <t>very soft batter, not elastic as with wheat croissant, must be leaking butter. First time proofing was not bad, because of softness of dough, used european butter, which gets soft easy and makes it easy to roll. LEAKING BUTTER! Insde is chewy but no flakes. With some adjustments may work better. Suggestions: finer flour, recipe called for expandex, brown rice and milk powder. Find good substitutes for these. Inside was not done well, suggested to bake at 350, I did not, try next time.</t>
  </si>
  <si>
    <t>location</t>
  </si>
  <si>
    <t>calculate once a week bake+delivery plan feasibility</t>
  </si>
  <si>
    <t>GF betterBatter croissant try</t>
  </si>
  <si>
    <t>http://betterbatter.org/the-definitive-gluten-free-croissant</t>
  </si>
  <si>
    <t>Investigate closer goodeggs.com</t>
  </si>
  <si>
    <t>spacy + tensorflow + gloVe</t>
  </si>
  <si>
    <t>Actually more than that, about 1000</t>
  </si>
  <si>
    <t>FLIP insurance is one of them, but need a general insurance</t>
  </si>
  <si>
    <t>now many cheeze stick portions can make alone, in 2 hours?</t>
  </si>
  <si>
    <t>min monthly hours</t>
  </si>
  <si>
    <t>http://www.thebreadkitchen.com/recipes/gluten-free-brioche-rolls/</t>
  </si>
  <si>
    <t>half portion makes 6 small</t>
  </si>
  <si>
    <t>high protein gf flour</t>
  </si>
  <si>
    <t>https://www.thespruce.com/gluten-free-homemade-flour-blend-recipe-1451218</t>
  </si>
  <si>
    <t>dense, need more moisture, more butter, more sugar and raisins, more prooftime, second day almost inedible, sergei said he would have not guessed it is brioche</t>
  </si>
  <si>
    <t>whole wheat levain preparation</t>
  </si>
  <si>
    <t>not getting sour as well as white flour</t>
  </si>
  <si>
    <t>???</t>
  </si>
  <si>
    <t>1 month on table top, unpacked</t>
  </si>
  <si>
    <t>is hard, not flexible as after a week on tabletop</t>
  </si>
  <si>
    <t>almost everybody choose all the possilble channels: goodeggs, amazon, stores, etc</t>
  </si>
  <si>
    <t>not really</t>
  </si>
  <si>
    <t>GF levain preraparation</t>
  </si>
  <si>
    <t>white whaet levain preparation</t>
  </si>
  <si>
    <t>active feeding, once in 12 hours, according to bouchon bakery recipe</t>
  </si>
  <si>
    <t>not very high, smells good, like a real bread, did nto work well in bread at all</t>
  </si>
  <si>
    <t>GF brioche rolls</t>
  </si>
  <si>
    <t>maybe</t>
  </si>
  <si>
    <t>expect you to have all the clearings, not sure what percent they take, but they are just another outlet for saling</t>
  </si>
  <si>
    <t>https://www.youtube.com/watch?v=2FVfJTGpXnU</t>
  </si>
  <si>
    <t>sourdough bread attempt 2</t>
  </si>
  <si>
    <t>Sourdough was smelling real bread, did not raise at all, looked like a brick, heavy and flat!</t>
  </si>
  <si>
    <t>GF croissant? Cookie that looks pretty and is also tasty, GF brioche - delicate, topped with powdered sugar</t>
  </si>
  <si>
    <t>GF- come up with winner, something the buyer will absolutely want suggestions</t>
  </si>
  <si>
    <t>Don’t think so, think how to store (freeze?)</t>
  </si>
  <si>
    <t>butter costco price</t>
  </si>
  <si>
    <t>brandy</t>
  </si>
  <si>
    <t>need kitchen inspection, so no for now…</t>
  </si>
  <si>
    <t>permit costs about $270, no kitchen inspection but can sell directly to byier only, no store selling. Weigh if this is needed. Also needed a business license and health department permit.</t>
  </si>
  <si>
    <t xml:space="preserve">Yes, with permit  A only </t>
  </si>
  <si>
    <t>Need class A or B permit first for baking in my kitchen. Permit cost 270, 10 business days.</t>
  </si>
  <si>
    <t>Find out if can sell on goodeggs.com with permit class A</t>
  </si>
  <si>
    <t>Preliminary think NO</t>
  </si>
  <si>
    <t>preparation seems to be done.</t>
  </si>
  <si>
    <t>test whole wheat levain</t>
  </si>
  <si>
    <t>test white wheat levain</t>
  </si>
  <si>
    <t>lavash baking</t>
  </si>
  <si>
    <t>tried with expandex, tapioca startch, white rice and mochiko. Still leaks butter, looks pretty much the try #2 which Elen enjoyed all. Butter was chimay which is european style and works well with GF delicate dought. Still the dough lacks isolating property to keep proper layering. Rising and proofing was good enough, even with old yeast I used. Prepared 0.5 portion, still had 6 little croissants</t>
  </si>
  <si>
    <t>calculate brioche GF rolls price</t>
  </si>
  <si>
    <t>small oven</t>
  </si>
  <si>
    <t>chatbot research</t>
  </si>
  <si>
    <t>chatbot tutorial</t>
  </si>
  <si>
    <t>make brioche</t>
  </si>
  <si>
    <t>penettone for easter</t>
  </si>
  <si>
    <t>lavash</t>
  </si>
  <si>
    <t>why is sourdough not well done inside?</t>
  </si>
  <si>
    <t>tasting of  pryanik GF try 1</t>
  </si>
  <si>
    <t>Sergei said was like a newly baked</t>
  </si>
  <si>
    <t xml:space="preserve">half sourdough, recipe: </t>
  </si>
  <si>
    <t>GF croissants</t>
  </si>
  <si>
    <t>I used meditterenean cookbook for baklava recipe. Did 3/4 portions. For the spices, combined cinnamon, cloves, allspice, lemon. Water in syrup was 1.4 cups.</t>
  </si>
  <si>
    <t>lost time</t>
  </si>
  <si>
    <t>fix labeling, allow empty ingredients</t>
  </si>
  <si>
    <t>starter white</t>
  </si>
  <si>
    <t>starter whole wheat</t>
  </si>
  <si>
    <t>GF starter</t>
  </si>
  <si>
    <t>white bread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</si>
</sst>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3" x14ac:knownFonts="1">
    <font>
      <sz val="10"/>
      <color rgb="FF000000"/>
      <name val="Arial"/>
    </font>
    <font>
      <b/>
      <sz val="14"/>
      <color rgb="FF000000"/>
      <name val="Calibri"/>
    </font>
    <font>
      <sz val="11"/>
      <color rgb="FF000000"/>
      <name val="Calibri"/>
    </font>
    <font>
      <sz val="14"/>
      <color rgb="FF000000"/>
      <name val="Calibri"/>
    </font>
    <font>
      <i/>
      <sz val="12"/>
      <color rgb="FF000000"/>
      <name val="Calibri"/>
    </font>
    <font>
      <sz val="11"/>
      <color rgb="FF000000"/>
      <name val="Calibri"/>
    </font>
    <font>
      <b/>
      <sz val="14"/>
      <color rgb="FF000000"/>
      <name val="Calibri"/>
    </font>
    <font>
      <sz val="8"/>
      <color rgb="FF000000"/>
      <name val="Calibri"/>
    </font>
    <font>
      <i/>
      <sz val="12"/>
      <color rgb="FF000000"/>
      <name val="Calibri"/>
    </font>
    <font>
      <i/>
      <sz val="12"/>
      <color rgb="FF000000"/>
      <name val="Calibri"/>
    </font>
    <font>
      <sz val="11"/>
      <color rgb="FF000000"/>
      <name val="Calibri"/>
    </font>
    <font>
      <b/>
      <sz val="20"/>
      <color rgb="FF000000"/>
      <name val="Calibri"/>
    </font>
    <font>
      <sz val="11"/>
      <color rgb="FF000000"/>
      <name val="Calibri"/>
    </font>
    <font>
      <b/>
      <i/>
      <sz val="16"/>
      <color rgb="FF000000"/>
      <name val="Calibri"/>
    </font>
    <font>
      <sz val="14"/>
      <color rgb="FF000000"/>
      <name val="Calibri"/>
    </font>
    <font>
      <sz val="14"/>
      <color rgb="FF000000"/>
      <name val="Calibri"/>
    </font>
    <font>
      <sz val="11"/>
      <color rgb="FF000000"/>
      <name val="Calibri"/>
    </font>
    <font>
      <b/>
      <sz val="18"/>
      <color rgb="FF000000"/>
      <name val="Calibri"/>
    </font>
    <font>
      <sz val="14"/>
      <color rgb="FF000000"/>
      <name val="Calibri"/>
    </font>
    <font>
      <sz val="11"/>
      <color rgb="FF000000"/>
      <name val="Calibri"/>
    </font>
    <font>
      <sz val="11"/>
      <color rgb="FF000000"/>
      <name val="Calibri"/>
    </font>
    <font>
      <sz val="14"/>
      <color rgb="FF000000"/>
      <name val="Calibri"/>
    </font>
    <font>
      <b/>
      <sz val="14"/>
      <color rgb="FF000000"/>
      <name val="Calibri"/>
    </font>
    <font>
      <i/>
      <sz val="11"/>
      <color rgb="FF000000"/>
      <name val="Calibri"/>
    </font>
    <font>
      <b/>
      <sz val="20"/>
      <color rgb="FF000000"/>
      <name val="Calibri"/>
    </font>
    <font>
      <b/>
      <sz val="14"/>
      <color rgb="FF000000"/>
      <name val="Calibri"/>
    </font>
    <font>
      <b/>
      <sz val="18"/>
      <color rgb="FF000000"/>
      <name val="Calibri"/>
    </font>
    <font>
      <i/>
      <sz val="12"/>
      <color rgb="FF000000"/>
      <name val="Calibri"/>
    </font>
    <font>
      <sz val="11"/>
      <color rgb="FF000000"/>
      <name val="Calibri"/>
    </font>
    <font>
      <i/>
      <sz val="12"/>
      <color rgb="FF000000"/>
      <name val="Calibri"/>
    </font>
    <font>
      <sz val="14"/>
      <color rgb="FF000000"/>
      <name val="Calibri"/>
    </font>
    <font>
      <i/>
      <sz val="12"/>
      <color rgb="FF000000"/>
      <name val="Calibri"/>
    </font>
    <font>
      <i/>
      <u/>
      <sz val="11"/>
      <color rgb="FF000000"/>
      <name val="Calibri"/>
    </font>
    <font>
      <b/>
      <sz val="18"/>
      <color rgb="FF000000"/>
      <name val="Calibri"/>
    </font>
    <font>
      <sz val="14"/>
      <color rgb="FF000000"/>
      <name val="Calibri"/>
    </font>
    <font>
      <sz val="14"/>
      <color rgb="FF000000"/>
      <name val="Calibri"/>
    </font>
    <font>
      <b/>
      <sz val="20"/>
      <color rgb="FF000000"/>
      <name val="Calibri"/>
    </font>
    <font>
      <b/>
      <sz val="14"/>
      <color rgb="FF000000"/>
      <name val="Calibri"/>
    </font>
    <font>
      <sz val="11"/>
      <color rgb="FF000000"/>
      <name val="Calibri"/>
    </font>
    <font>
      <sz val="14"/>
      <color rgb="FF000000"/>
      <name val="Calibri"/>
    </font>
    <font>
      <i/>
      <sz val="12"/>
      <color rgb="FF000000"/>
      <name val="Calibri"/>
    </font>
    <font>
      <sz val="18"/>
      <color rgb="FF000000"/>
      <name val="Arial"/>
    </font>
    <font>
      <sz val="12"/>
      <color rgb="FF006100"/>
      <name val="Calibri"/>
      <family val="2"/>
      <charset val="134"/>
      <scheme val="minor"/>
    </font>
    <font>
      <u/>
      <sz val="10"/>
      <color theme="10"/>
      <name val="Arial"/>
    </font>
    <font>
      <u/>
      <sz val="10"/>
      <color theme="11"/>
      <name val="Arial"/>
    </font>
    <font>
      <sz val="18"/>
      <color rgb="FF000000"/>
      <name val="Calibri"/>
    </font>
    <font>
      <sz val="20"/>
      <color rgb="FF000000"/>
      <name val="Arial"/>
    </font>
    <font>
      <sz val="20"/>
      <color rgb="FF006100"/>
      <name val="Calibri"/>
      <family val="2"/>
      <charset val="134"/>
      <scheme val="minor"/>
    </font>
    <font>
      <sz val="20"/>
      <color rgb="FF000000"/>
      <name val="Calibri"/>
    </font>
    <font>
      <b/>
      <sz val="20"/>
      <color rgb="FF000000"/>
      <name val="Arial"/>
    </font>
    <font>
      <sz val="22"/>
      <color rgb="FF000000"/>
      <name val="Arial"/>
    </font>
    <font>
      <sz val="12"/>
      <color rgb="FF9C0006"/>
      <name val="Calibri"/>
      <family val="2"/>
      <charset val="204"/>
      <scheme val="minor"/>
    </font>
    <font>
      <sz val="22"/>
      <color rgb="FF9C0006"/>
      <name val="Calibri"/>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bgColor indexed="64"/>
      </patternFill>
    </fill>
    <fill>
      <patternFill patternType="solid">
        <fgColor rgb="FFFFC7CE"/>
      </patternFill>
    </fill>
  </fills>
  <borders count="33">
    <border>
      <left/>
      <right/>
      <top/>
      <bottom/>
      <diagonal/>
    </border>
    <border>
      <left/>
      <right style="thin">
        <color auto="1"/>
      </right>
      <top/>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top style="thin">
        <color auto="1"/>
      </top>
      <bottom/>
      <diagonal/>
    </border>
    <border>
      <left/>
      <right/>
      <top style="thin">
        <color auto="1"/>
      </top>
      <bottom/>
      <diagonal/>
    </border>
    <border>
      <left/>
      <right style="thin">
        <color auto="1"/>
      </right>
      <top/>
      <bottom/>
      <diagonal/>
    </border>
    <border>
      <left/>
      <right/>
      <top style="thin">
        <color auto="1"/>
      </top>
      <bottom/>
      <diagonal/>
    </border>
    <border>
      <left/>
      <right/>
      <top style="thin">
        <color auto="1"/>
      </top>
      <bottom/>
      <diagonal/>
    </border>
    <border>
      <left style="thin">
        <color auto="1"/>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bottom/>
      <diagonal/>
    </border>
  </borders>
  <cellStyleXfs count="29">
    <xf numFmtId="0" fontId="0" fillId="0" borderId="0"/>
    <xf numFmtId="0" fontId="42" fillId="3" borderId="0" applyNumberFormat="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1" fillId="5" borderId="0" applyNumberFormat="0" applyBorder="0" applyAlignment="0" applyProtection="0"/>
  </cellStyleXfs>
  <cellXfs count="77">
    <xf numFmtId="0" fontId="0" fillId="0" borderId="0" xfId="0" applyAlignment="1">
      <alignment wrapText="1"/>
    </xf>
    <xf numFmtId="0" fontId="1" fillId="0" borderId="1" xfId="0" applyFont="1" applyBorder="1" applyAlignment="1">
      <alignment horizontal="center"/>
    </xf>
    <xf numFmtId="0" fontId="2" fillId="0" borderId="2" xfId="0" applyFont="1" applyBorder="1"/>
    <xf numFmtId="0" fontId="3" fillId="0" borderId="3" xfId="0" applyFont="1" applyBorder="1" applyAlignment="1">
      <alignment horizontal="center"/>
    </xf>
    <xf numFmtId="0" fontId="5" fillId="0" borderId="5" xfId="0" applyFont="1" applyBorder="1"/>
    <xf numFmtId="0" fontId="7" fillId="0" borderId="7" xfId="0" applyFont="1" applyBorder="1" applyAlignment="1">
      <alignment horizontal="center"/>
    </xf>
    <xf numFmtId="0" fontId="10" fillId="0" borderId="10" xfId="0" applyFont="1" applyBorder="1" applyAlignment="1">
      <alignment vertical="top" wrapText="1"/>
    </xf>
    <xf numFmtId="0" fontId="12" fillId="0" borderId="0" xfId="0" applyFont="1" applyAlignment="1">
      <alignment horizontal="center"/>
    </xf>
    <xf numFmtId="0" fontId="13" fillId="2" borderId="12" xfId="0" applyFont="1" applyFill="1" applyBorder="1" applyAlignment="1">
      <alignment horizontal="center"/>
    </xf>
    <xf numFmtId="0" fontId="14" fillId="0" borderId="13" xfId="0" applyFont="1" applyBorder="1"/>
    <xf numFmtId="0" fontId="15" fillId="0" borderId="0" xfId="0" applyFont="1" applyAlignment="1">
      <alignment horizontal="center"/>
    </xf>
    <xf numFmtId="0" fontId="16" fillId="0" borderId="0" xfId="0" applyFont="1" applyAlignment="1">
      <alignment vertical="top" wrapText="1"/>
    </xf>
    <xf numFmtId="0" fontId="18" fillId="0" borderId="15" xfId="0" applyFont="1" applyBorder="1"/>
    <xf numFmtId="0" fontId="19" fillId="0" borderId="16" xfId="0" applyFont="1" applyBorder="1" applyAlignment="1">
      <alignment horizontal="center"/>
    </xf>
    <xf numFmtId="0" fontId="20" fillId="0" borderId="17" xfId="0" applyFont="1" applyBorder="1"/>
    <xf numFmtId="0" fontId="21" fillId="0" borderId="18" xfId="0" applyFont="1" applyBorder="1"/>
    <xf numFmtId="0" fontId="22" fillId="0" borderId="19" xfId="0" applyFont="1" applyBorder="1" applyAlignment="1">
      <alignment horizontal="center"/>
    </xf>
    <xf numFmtId="0" fontId="23" fillId="0" borderId="0" xfId="0" applyFont="1" applyAlignment="1">
      <alignment horizontal="center"/>
    </xf>
    <xf numFmtId="0" fontId="25" fillId="0" borderId="21" xfId="0" applyFont="1" applyBorder="1" applyAlignment="1">
      <alignment horizontal="center"/>
    </xf>
    <xf numFmtId="0" fontId="28" fillId="0" borderId="24" xfId="0" applyFont="1" applyBorder="1"/>
    <xf numFmtId="0" fontId="29" fillId="0" borderId="25" xfId="0" applyFont="1" applyBorder="1" applyAlignment="1">
      <alignment vertical="top" wrapText="1"/>
    </xf>
    <xf numFmtId="0" fontId="32" fillId="0" borderId="26" xfId="0" applyFont="1" applyBorder="1" applyAlignment="1">
      <alignment horizontal="center"/>
    </xf>
    <xf numFmtId="0" fontId="34" fillId="0" borderId="28" xfId="0" applyFont="1" applyBorder="1" applyAlignment="1">
      <alignment horizontal="center"/>
    </xf>
    <xf numFmtId="0" fontId="35" fillId="0" borderId="29" xfId="0" applyFont="1" applyBorder="1"/>
    <xf numFmtId="0" fontId="38" fillId="0" borderId="0" xfId="0" applyFont="1"/>
    <xf numFmtId="0" fontId="39" fillId="0" borderId="0" xfId="0" applyFont="1"/>
    <xf numFmtId="0" fontId="11" fillId="0" borderId="11" xfId="0" applyFont="1" applyBorder="1" applyAlignment="1">
      <alignment horizontal="center"/>
    </xf>
    <xf numFmtId="0" fontId="11" fillId="0" borderId="20" xfId="0" applyFont="1" applyBorder="1" applyAlignment="1">
      <alignment horizontal="center"/>
    </xf>
    <xf numFmtId="0" fontId="3" fillId="0" borderId="29" xfId="0" applyFont="1" applyBorder="1"/>
    <xf numFmtId="0" fontId="3" fillId="0" borderId="15" xfId="0" applyFont="1" applyBorder="1"/>
    <xf numFmtId="0" fontId="2" fillId="0" borderId="0" xfId="0" applyFont="1" applyAlignment="1">
      <alignment horizontal="center"/>
    </xf>
    <xf numFmtId="0" fontId="11" fillId="0" borderId="30" xfId="0" applyFont="1" applyBorder="1" applyAlignment="1">
      <alignment horizontal="center" vertical="center"/>
    </xf>
    <xf numFmtId="0" fontId="11" fillId="0" borderId="30" xfId="0" applyFont="1" applyBorder="1" applyAlignment="1">
      <alignment horizontal="center"/>
    </xf>
    <xf numFmtId="0" fontId="11" fillId="0" borderId="0" xfId="0" applyFont="1" applyBorder="1" applyAlignment="1">
      <alignment horizontal="center"/>
    </xf>
    <xf numFmtId="0" fontId="1" fillId="0" borderId="31" xfId="0" applyFont="1" applyBorder="1" applyAlignment="1">
      <alignment horizontal="right"/>
    </xf>
    <xf numFmtId="0" fontId="1" fillId="0" borderId="28" xfId="0" applyFont="1" applyBorder="1" applyAlignment="1">
      <alignment horizontal="right"/>
    </xf>
    <xf numFmtId="0" fontId="32" fillId="0" borderId="32" xfId="0" applyFont="1" applyBorder="1" applyAlignment="1">
      <alignment horizontal="center"/>
    </xf>
    <xf numFmtId="0" fontId="1" fillId="0" borderId="32" xfId="0" applyFont="1" applyBorder="1" applyAlignment="1">
      <alignment horizontal="center"/>
    </xf>
    <xf numFmtId="0" fontId="11" fillId="2" borderId="0" xfId="0" applyFont="1" applyFill="1" applyBorder="1" applyAlignment="1">
      <alignment horizontal="center"/>
    </xf>
    <xf numFmtId="0" fontId="41" fillId="0" borderId="0" xfId="0" applyFont="1" applyAlignment="1">
      <alignment wrapText="1"/>
    </xf>
    <xf numFmtId="0" fontId="45" fillId="0" borderId="15" xfId="0" applyFont="1" applyBorder="1"/>
    <xf numFmtId="0" fontId="45" fillId="0" borderId="29" xfId="0" applyFont="1" applyBorder="1"/>
    <xf numFmtId="164" fontId="41" fillId="0" borderId="0" xfId="0" applyNumberFormat="1" applyFont="1" applyAlignment="1">
      <alignment wrapText="1"/>
    </xf>
    <xf numFmtId="164" fontId="0" fillId="0" borderId="0" xfId="0" applyNumberFormat="1" applyAlignment="1">
      <alignment wrapText="1"/>
    </xf>
    <xf numFmtId="0" fontId="46" fillId="0" borderId="0" xfId="0" applyFont="1" applyAlignment="1">
      <alignment wrapText="1"/>
    </xf>
    <xf numFmtId="0" fontId="47" fillId="3" borderId="15" xfId="1" applyFont="1" applyBorder="1"/>
    <xf numFmtId="0" fontId="48" fillId="0" borderId="15" xfId="0" applyFont="1" applyBorder="1"/>
    <xf numFmtId="0" fontId="48" fillId="0" borderId="29" xfId="0" applyFont="1" applyBorder="1"/>
    <xf numFmtId="3" fontId="46" fillId="0" borderId="0" xfId="0" applyNumberFormat="1" applyFont="1" applyAlignment="1">
      <alignment wrapText="1"/>
    </xf>
    <xf numFmtId="0" fontId="49" fillId="0" borderId="0" xfId="0" applyFont="1" applyAlignment="1">
      <alignment wrapText="1"/>
    </xf>
    <xf numFmtId="14" fontId="46" fillId="0" borderId="0" xfId="0" applyNumberFormat="1" applyFont="1" applyAlignment="1">
      <alignment wrapText="1"/>
    </xf>
    <xf numFmtId="0" fontId="46" fillId="4" borderId="0" xfId="0" applyFont="1" applyFill="1" applyAlignment="1">
      <alignment wrapText="1"/>
    </xf>
    <xf numFmtId="0" fontId="48" fillId="0" borderId="0" xfId="0" applyFont="1" applyAlignment="1"/>
    <xf numFmtId="0" fontId="43" fillId="0" borderId="0" xfId="20" applyAlignment="1">
      <alignment wrapText="1"/>
    </xf>
    <xf numFmtId="0" fontId="50" fillId="0" borderId="0" xfId="0" applyFont="1" applyAlignment="1">
      <alignment wrapText="1"/>
    </xf>
    <xf numFmtId="16" fontId="50" fillId="0" borderId="0" xfId="0" applyNumberFormat="1" applyFont="1" applyAlignment="1">
      <alignment wrapText="1"/>
    </xf>
    <xf numFmtId="2" fontId="50" fillId="0" borderId="0" xfId="0" applyNumberFormat="1" applyFont="1" applyAlignment="1">
      <alignment wrapText="1"/>
    </xf>
    <xf numFmtId="164" fontId="50" fillId="0" borderId="0" xfId="0" applyNumberFormat="1" applyFont="1" applyAlignment="1">
      <alignment wrapText="1"/>
    </xf>
    <xf numFmtId="0" fontId="52" fillId="5" borderId="0" xfId="28" applyFont="1" applyAlignment="1">
      <alignment wrapText="1"/>
    </xf>
    <xf numFmtId="0" fontId="50" fillId="0" borderId="0" xfId="0" applyFont="1"/>
    <xf numFmtId="0" fontId="3" fillId="0" borderId="0" xfId="0" applyFont="1" applyAlignment="1">
      <alignment horizontal="center" vertical="center" wrapText="1"/>
    </xf>
    <xf numFmtId="0" fontId="30" fillId="0" borderId="0" xfId="0" applyFont="1" applyAlignment="1">
      <alignment horizontal="center" vertical="center" wrapText="1"/>
    </xf>
    <xf numFmtId="0" fontId="17" fillId="0" borderId="14" xfId="0" applyFont="1" applyBorder="1" applyAlignment="1">
      <alignment horizontal="center"/>
    </xf>
    <xf numFmtId="0" fontId="33" fillId="0" borderId="27" xfId="0" applyFont="1" applyBorder="1" applyAlignment="1">
      <alignment horizontal="center"/>
    </xf>
    <xf numFmtId="0" fontId="26" fillId="0" borderId="22" xfId="0" applyFont="1" applyBorder="1" applyAlignment="1">
      <alignment horizontal="center"/>
    </xf>
    <xf numFmtId="0" fontId="27" fillId="0" borderId="23" xfId="0" applyFont="1" applyBorder="1" applyAlignment="1">
      <alignment horizontal="center" vertical="top" wrapText="1"/>
    </xf>
    <xf numFmtId="0" fontId="31" fillId="0" borderId="0" xfId="0" applyFont="1" applyAlignment="1">
      <alignment horizontal="center" vertical="top" wrapText="1"/>
    </xf>
    <xf numFmtId="0" fontId="40" fillId="0" borderId="32" xfId="0" applyFont="1" applyBorder="1" applyAlignment="1">
      <alignment horizontal="center" vertical="top" wrapText="1"/>
    </xf>
    <xf numFmtId="0" fontId="8" fillId="0" borderId="8" xfId="0" applyFont="1" applyBorder="1" applyAlignment="1">
      <alignment horizontal="center" vertical="top" wrapText="1"/>
    </xf>
    <xf numFmtId="0" fontId="4" fillId="0" borderId="4" xfId="0" applyFont="1" applyBorder="1" applyAlignment="1">
      <alignment horizontal="center" vertical="top" wrapText="1"/>
    </xf>
    <xf numFmtId="0" fontId="9" fillId="0" borderId="9" xfId="0" applyFont="1" applyBorder="1" applyAlignment="1">
      <alignment horizontal="center" vertical="top" wrapText="1"/>
    </xf>
    <xf numFmtId="0" fontId="11" fillId="0" borderId="20" xfId="0" applyFont="1" applyBorder="1" applyAlignment="1">
      <alignment horizontal="center"/>
    </xf>
    <xf numFmtId="0" fontId="36" fillId="0" borderId="30" xfId="0" applyFont="1" applyBorder="1" applyAlignment="1">
      <alignment horizontal="center"/>
    </xf>
    <xf numFmtId="0" fontId="11" fillId="0" borderId="11" xfId="0" applyFont="1" applyBorder="1" applyAlignment="1">
      <alignment horizontal="center"/>
    </xf>
    <xf numFmtId="0" fontId="37" fillId="0" borderId="31" xfId="0" applyFont="1" applyBorder="1" applyAlignment="1">
      <alignment horizontal="right"/>
    </xf>
    <xf numFmtId="0" fontId="6" fillId="0" borderId="6" xfId="0" applyFont="1" applyBorder="1" applyAlignment="1">
      <alignment horizontal="right"/>
    </xf>
    <xf numFmtId="0" fontId="24" fillId="0" borderId="20" xfId="0" applyFont="1" applyBorder="1" applyAlignment="1">
      <alignment horizontal="center"/>
    </xf>
  </cellXfs>
  <cellStyles count="29">
    <cellStyle name="Bad" xfId="28"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cellStyle name="Normal" xfId="0" builtinId="0"/>
  </cellStyles>
  <dxfs count="7">
    <dxf>
      <font>
        <b/>
        <i val="0"/>
        <strike val="0"/>
        <condense val="0"/>
        <extend val="0"/>
        <outline val="0"/>
        <shadow val="0"/>
        <u val="none"/>
        <vertAlign val="baseline"/>
        <sz val="14"/>
        <color rgb="FF000000"/>
        <name val="Calibri"/>
        <scheme val="none"/>
      </font>
      <alignment horizontal="center" vertical="bottom" textRotation="0" wrapText="0" indent="0" justifyLastLine="0" shrinkToFit="0" readingOrder="0"/>
      <border diagonalUp="0" diagonalDown="0">
        <left/>
        <right style="thin">
          <color auto="1"/>
        </right>
        <top/>
        <bottom/>
        <vertical/>
        <horizontal/>
      </border>
    </dxf>
    <dxf>
      <font>
        <b/>
        <i val="0"/>
        <strike val="0"/>
        <condense val="0"/>
        <extend val="0"/>
        <outline val="0"/>
        <shadow val="0"/>
        <u val="none"/>
        <vertAlign val="baseline"/>
        <sz val="20"/>
        <color rgb="FF000000"/>
        <name val="Calibri"/>
        <scheme val="none"/>
      </font>
      <alignment horizontal="center" vertical="bottom" textRotation="0" wrapText="0" indent="0" justifyLastLine="0" shrinkToFit="0" readingOrder="0"/>
      <border diagonalUp="0" diagonalDown="0" outline="0">
        <left/>
        <right style="thin">
          <color auto="1"/>
        </right>
        <top/>
        <bottom style="thin">
          <color auto="1"/>
        </bottom>
      </border>
    </dxf>
    <dxf>
      <font>
        <b/>
        <i val="0"/>
        <strike val="0"/>
        <condense val="0"/>
        <extend val="0"/>
        <outline val="0"/>
        <shadow val="0"/>
        <u val="none"/>
        <vertAlign val="baseline"/>
        <sz val="20"/>
        <color rgb="FF000000"/>
        <name val="Calibri"/>
        <scheme val="none"/>
      </font>
      <alignment horizontal="center" vertical="bottom" textRotation="0" wrapText="0" indent="0" justifyLastLine="0" shrinkToFit="0" readingOrder="0"/>
      <border diagonalUp="0" diagonalDown="0" outline="0">
        <left/>
        <right/>
        <top/>
        <bottom style="thin">
          <color auto="1"/>
        </bottom>
      </border>
    </dxf>
    <dxf>
      <font>
        <b/>
        <i val="0"/>
        <strike val="0"/>
        <condense val="0"/>
        <extend val="0"/>
        <outline val="0"/>
        <shadow val="0"/>
        <u val="none"/>
        <vertAlign val="baseline"/>
        <sz val="20"/>
        <color rgb="FF000000"/>
        <name val="Calibri"/>
        <scheme val="none"/>
      </font>
      <alignment horizontal="center" vertical="bottom" textRotation="0" wrapText="0" indent="0" justifyLastLine="0" shrinkToFit="0" readingOrder="0"/>
      <border diagonalUp="0" diagonalDown="0" outline="0">
        <left/>
        <right/>
        <top/>
        <bottom style="thin">
          <color auto="1"/>
        </bottom>
      </border>
    </dxf>
    <dxf>
      <font>
        <b/>
        <i val="0"/>
        <strike val="0"/>
        <condense val="0"/>
        <extend val="0"/>
        <outline val="0"/>
        <shadow val="0"/>
        <u val="none"/>
        <vertAlign val="baseline"/>
        <sz val="20"/>
        <color rgb="FF000000"/>
        <name val="Calibri"/>
        <scheme val="none"/>
      </font>
      <alignment horizontal="center" vertical="bottom" textRotation="0" wrapText="0" indent="0" justifyLastLine="0" shrinkToFit="0" readingOrder="0"/>
      <border diagonalUp="0" diagonalDown="0" outline="0">
        <left style="thin">
          <color auto="1"/>
        </left>
        <right/>
        <top/>
        <bottom style="thin">
          <color auto="1"/>
        </bottom>
      </border>
    </dxf>
    <dxf>
      <border outline="0">
        <top style="thin">
          <color auto="1"/>
        </top>
      </border>
    </dxf>
    <dxf>
      <border outline="0">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L5:O16" headerRowCount="0" totalsRowShown="0" headerRowBorderDxfId="6" tableBorderDxfId="5">
  <tableColumns count="4">
    <tableColumn id="1" name="Column1" headerRowDxfId="4"/>
    <tableColumn id="2" name="Column2" headerRowDxfId="3"/>
    <tableColumn id="3" name="Column3" headerRowDxfId="2"/>
    <tableColumn id="4" name="Column4" headerRowDxfId="1" dataDxfId="0"/>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opLeftCell="A16" workbookViewId="0">
      <selection activeCell="K43" sqref="K43"/>
    </sheetView>
  </sheetViews>
  <sheetFormatPr baseColWidth="10" defaultColWidth="9.83203125" defaultRowHeight="15" customHeight="1" x14ac:dyDescent="0"/>
  <cols>
    <col min="1" max="1" width="18" customWidth="1"/>
    <col min="2" max="2" width="4.6640625" customWidth="1"/>
    <col min="3" max="3" width="0" style="7" hidden="1" customWidth="1"/>
    <col min="4" max="4" width="6.5" style="7" customWidth="1"/>
    <col min="5" max="5" width="18.5" customWidth="1"/>
    <col min="6" max="6" width="23.6640625" customWidth="1"/>
    <col min="7" max="7" width="10.33203125" hidden="1" customWidth="1"/>
    <col min="8" max="8" width="14.83203125" customWidth="1"/>
    <col min="10" max="10" width="2.33203125" customWidth="1"/>
    <col min="12" max="12" width="19.83203125" customWidth="1"/>
    <col min="13" max="13" width="16.1640625" customWidth="1"/>
    <col min="14" max="14" width="20" customWidth="1"/>
    <col min="15" max="15" width="30.1640625" customWidth="1"/>
  </cols>
  <sheetData>
    <row r="1" spans="1:15" ht="14">
      <c r="A1" s="24"/>
      <c r="B1" s="24"/>
      <c r="E1" s="60" t="s">
        <v>0</v>
      </c>
      <c r="F1" s="61"/>
      <c r="G1" s="61"/>
      <c r="H1" s="61"/>
    </row>
    <row r="2" spans="1:15" ht="39" customHeight="1">
      <c r="A2" s="24"/>
      <c r="B2" s="24"/>
      <c r="E2" s="61"/>
      <c r="F2" s="61"/>
      <c r="G2" s="61"/>
      <c r="H2" s="61"/>
    </row>
    <row r="3" spans="1:15" ht="14">
      <c r="A3" s="24"/>
      <c r="B3" s="24"/>
      <c r="E3" s="2"/>
      <c r="F3" s="2"/>
      <c r="G3" s="2"/>
      <c r="H3" s="2"/>
    </row>
    <row r="4" spans="1:15" ht="23.25" customHeight="1">
      <c r="A4" s="24"/>
      <c r="B4" s="24"/>
      <c r="D4" s="13"/>
      <c r="E4" s="62" t="s">
        <v>1</v>
      </c>
      <c r="F4" s="63"/>
      <c r="G4" s="63"/>
      <c r="H4" s="64"/>
      <c r="K4" s="30"/>
    </row>
    <row r="5" spans="1:15" ht="23.25" customHeight="1">
      <c r="A5" s="24"/>
      <c r="B5" s="24"/>
      <c r="D5" s="13"/>
      <c r="E5" s="65" t="s">
        <v>2</v>
      </c>
      <c r="F5" s="66"/>
      <c r="G5" s="66"/>
      <c r="H5" s="67"/>
      <c r="K5" s="30"/>
      <c r="L5" s="27"/>
      <c r="M5" s="31" t="s">
        <v>20</v>
      </c>
      <c r="N5" s="32"/>
      <c r="O5" s="26"/>
    </row>
    <row r="6" spans="1:15" ht="21" customHeight="1">
      <c r="A6" s="24"/>
      <c r="B6" s="24"/>
      <c r="E6" s="65"/>
      <c r="F6" s="66"/>
      <c r="G6" s="66"/>
      <c r="H6" s="67"/>
      <c r="K6" s="30"/>
      <c r="L6" s="33"/>
      <c r="M6" s="34" t="s">
        <v>3</v>
      </c>
      <c r="N6" s="35"/>
      <c r="O6" s="38">
        <v>10</v>
      </c>
    </row>
    <row r="7" spans="1:15" ht="15" customHeight="1">
      <c r="A7" s="24"/>
      <c r="B7" s="24"/>
      <c r="E7" s="65"/>
      <c r="F7" s="66"/>
      <c r="G7" s="66"/>
      <c r="H7" s="67"/>
      <c r="K7" s="30"/>
      <c r="M7" s="34"/>
      <c r="N7" s="35"/>
      <c r="O7" s="36" t="s">
        <v>5</v>
      </c>
    </row>
    <row r="8" spans="1:15" ht="18">
      <c r="A8" s="24"/>
      <c r="B8" s="24"/>
      <c r="E8" s="68"/>
      <c r="F8" s="69"/>
      <c r="G8" s="69"/>
      <c r="H8" s="70"/>
      <c r="K8" s="30"/>
      <c r="L8" t="s">
        <v>6</v>
      </c>
      <c r="O8" s="37">
        <f>30*O6</f>
        <v>300</v>
      </c>
    </row>
    <row r="9" spans="1:15" ht="18">
      <c r="A9" s="24"/>
      <c r="B9" s="24"/>
      <c r="E9" s="20"/>
      <c r="F9" s="20"/>
      <c r="G9" s="20"/>
      <c r="H9" s="20"/>
      <c r="K9" s="30"/>
      <c r="L9" t="s">
        <v>8</v>
      </c>
      <c r="O9" s="37">
        <f>30*O6</f>
        <v>300</v>
      </c>
    </row>
    <row r="10" spans="1:15" ht="19" customHeight="1">
      <c r="A10" s="24"/>
      <c r="B10" s="24"/>
      <c r="E10" s="2"/>
      <c r="F10" s="2"/>
      <c r="G10" s="2"/>
      <c r="H10" s="2"/>
      <c r="K10" s="30"/>
      <c r="L10" t="s">
        <v>9</v>
      </c>
      <c r="O10" s="37">
        <f>15*O6</f>
        <v>150</v>
      </c>
    </row>
    <row r="11" spans="1:15" ht="18" customHeight="1">
      <c r="A11" s="24"/>
      <c r="B11" s="24"/>
      <c r="D11" s="13"/>
      <c r="E11" s="71" t="s">
        <v>16</v>
      </c>
      <c r="F11" s="72"/>
      <c r="G11" s="72"/>
      <c r="H11" s="73"/>
      <c r="K11" s="30"/>
      <c r="L11" t="s">
        <v>11</v>
      </c>
      <c r="O11" s="37">
        <f>15*O6</f>
        <v>150</v>
      </c>
    </row>
    <row r="12" spans="1:15" ht="21" customHeight="1">
      <c r="A12" s="24"/>
      <c r="B12" s="24"/>
      <c r="D12" s="13"/>
      <c r="E12" s="74" t="s">
        <v>3</v>
      </c>
      <c r="F12" s="75"/>
      <c r="G12" s="5">
        <f>SUM((H12*140))</f>
        <v>280</v>
      </c>
      <c r="H12" s="8">
        <v>2</v>
      </c>
      <c r="K12" s="30"/>
      <c r="L12" t="s">
        <v>21</v>
      </c>
      <c r="O12" s="37">
        <f>3*O6</f>
        <v>30</v>
      </c>
    </row>
    <row r="13" spans="1:15" ht="18">
      <c r="A13" s="11"/>
      <c r="B13" s="11"/>
      <c r="C13" s="11"/>
      <c r="D13" s="6"/>
      <c r="E13" s="4"/>
      <c r="F13" s="24"/>
      <c r="G13" s="17" t="s">
        <v>4</v>
      </c>
      <c r="H13" s="21" t="s">
        <v>5</v>
      </c>
      <c r="K13" s="30"/>
      <c r="L13" t="s">
        <v>14</v>
      </c>
      <c r="O13" s="37">
        <f>5*O6</f>
        <v>50</v>
      </c>
    </row>
    <row r="14" spans="1:15" ht="18.75" customHeight="1">
      <c r="A14" s="11"/>
      <c r="B14" s="11"/>
      <c r="C14" s="11"/>
      <c r="D14" s="6"/>
      <c r="E14" s="12" t="s">
        <v>6</v>
      </c>
      <c r="F14" s="25"/>
      <c r="G14" s="10">
        <v>0.31</v>
      </c>
      <c r="H14" s="1">
        <f>SUM((G14*G12))</f>
        <v>86.8</v>
      </c>
      <c r="K14" s="30"/>
      <c r="L14" t="s">
        <v>15</v>
      </c>
      <c r="O14" s="37">
        <f>2*O6</f>
        <v>20</v>
      </c>
    </row>
    <row r="15" spans="1:15" ht="18.75" customHeight="1">
      <c r="A15" s="11"/>
      <c r="B15" s="11"/>
      <c r="C15" s="11"/>
      <c r="D15" s="6"/>
      <c r="E15" s="12" t="s">
        <v>7</v>
      </c>
      <c r="F15" s="25"/>
      <c r="G15" s="10">
        <v>0.18</v>
      </c>
      <c r="H15" s="1">
        <f>SUM((G15*G12))</f>
        <v>50.4</v>
      </c>
      <c r="K15" s="30"/>
      <c r="L15" t="s">
        <v>22</v>
      </c>
      <c r="O15" s="37">
        <f>25*O6</f>
        <v>250</v>
      </c>
    </row>
    <row r="16" spans="1:15" ht="18.75" customHeight="1">
      <c r="A16" s="11"/>
      <c r="B16" s="11"/>
      <c r="C16" s="11"/>
      <c r="D16" s="6"/>
      <c r="E16" s="12" t="s">
        <v>8</v>
      </c>
      <c r="F16" s="25"/>
      <c r="G16" s="10">
        <v>0.17</v>
      </c>
      <c r="H16" s="1">
        <f>SUM((G16*G12))</f>
        <v>47.6</v>
      </c>
      <c r="K16" s="30"/>
      <c r="L16" t="s">
        <v>23</v>
      </c>
      <c r="O16" s="37">
        <f>15*O6</f>
        <v>150</v>
      </c>
    </row>
    <row r="17" spans="1:8" ht="18.75" customHeight="1">
      <c r="A17" s="11"/>
      <c r="B17" s="11"/>
      <c r="C17" s="11"/>
      <c r="D17" s="6"/>
      <c r="E17" s="12" t="s">
        <v>9</v>
      </c>
      <c r="F17" s="25"/>
      <c r="G17" s="10">
        <v>0.15</v>
      </c>
      <c r="H17" s="1">
        <f>SUM((G17*G12))</f>
        <v>42</v>
      </c>
    </row>
    <row r="18" spans="1:8" ht="18.75" customHeight="1">
      <c r="A18" s="11"/>
      <c r="B18" s="11"/>
      <c r="C18" s="11"/>
      <c r="D18" s="6"/>
      <c r="E18" s="12" t="s">
        <v>10</v>
      </c>
      <c r="F18" s="25"/>
      <c r="G18" s="10">
        <v>0.14000000000000001</v>
      </c>
      <c r="H18" s="1">
        <f>SUM((G18*G12))</f>
        <v>39.200000000000003</v>
      </c>
    </row>
    <row r="19" spans="1:8" ht="18.75" customHeight="1">
      <c r="A19" s="11"/>
      <c r="B19" s="11"/>
      <c r="C19" s="11"/>
      <c r="D19" s="6"/>
      <c r="E19" s="12" t="s">
        <v>11</v>
      </c>
      <c r="F19" s="25"/>
      <c r="G19" s="10">
        <v>0.03</v>
      </c>
      <c r="H19" s="1">
        <f>SUM((G19*G12))</f>
        <v>8.4</v>
      </c>
    </row>
    <row r="20" spans="1:8" ht="18.75" customHeight="1">
      <c r="A20" s="11"/>
      <c r="B20" s="11"/>
      <c r="C20" s="11"/>
      <c r="D20" s="6"/>
      <c r="E20" s="28" t="s">
        <v>18</v>
      </c>
      <c r="F20" s="9"/>
      <c r="G20" s="3">
        <v>0.02</v>
      </c>
      <c r="H20" s="18">
        <f>SUM((G20*G12))</f>
        <v>5.6000000000000005</v>
      </c>
    </row>
    <row r="21" spans="1:8" ht="14">
      <c r="A21" s="11"/>
      <c r="B21" s="11"/>
      <c r="C21" s="11"/>
      <c r="D21" s="11"/>
      <c r="E21" s="19"/>
      <c r="F21" s="19"/>
      <c r="G21" s="19"/>
      <c r="H21" s="19"/>
    </row>
    <row r="22" spans="1:8" ht="14">
      <c r="A22" s="11"/>
      <c r="B22" s="11"/>
      <c r="C22" s="11"/>
      <c r="D22" s="11"/>
      <c r="E22" s="2"/>
      <c r="F22" s="2"/>
      <c r="G22" s="2"/>
      <c r="H22" s="2"/>
    </row>
    <row r="23" spans="1:8" ht="26.25" customHeight="1">
      <c r="A23" s="11"/>
      <c r="B23" s="11"/>
      <c r="C23" s="11"/>
      <c r="D23" s="6"/>
      <c r="E23" s="71" t="s">
        <v>17</v>
      </c>
      <c r="F23" s="72"/>
      <c r="G23" s="72"/>
      <c r="H23" s="73"/>
    </row>
    <row r="24" spans="1:8" ht="21" customHeight="1">
      <c r="A24" s="11"/>
      <c r="B24" s="11"/>
      <c r="C24" s="11"/>
      <c r="D24" s="6"/>
      <c r="E24" s="74" t="s">
        <v>3</v>
      </c>
      <c r="F24" s="75"/>
      <c r="G24" s="5">
        <f>SUM((H24*140))</f>
        <v>1400</v>
      </c>
      <c r="H24" s="8">
        <v>10</v>
      </c>
    </row>
    <row r="25" spans="1:8" ht="14">
      <c r="A25" s="11"/>
      <c r="B25" s="11"/>
      <c r="C25" s="11"/>
      <c r="D25" s="6"/>
      <c r="E25" s="4"/>
      <c r="F25" s="24"/>
      <c r="G25" s="17" t="s">
        <v>4</v>
      </c>
      <c r="H25" s="21" t="s">
        <v>5</v>
      </c>
    </row>
    <row r="26" spans="1:8" ht="18.75" customHeight="1">
      <c r="A26" s="11"/>
      <c r="B26" s="11"/>
      <c r="C26" s="11"/>
      <c r="D26" s="6"/>
      <c r="E26" s="12" t="s">
        <v>6</v>
      </c>
      <c r="F26" s="25"/>
      <c r="G26" s="10">
        <v>0.66</v>
      </c>
      <c r="H26" s="1">
        <f>SUM((G26*G24))</f>
        <v>924</v>
      </c>
    </row>
    <row r="27" spans="1:8" ht="18.75" customHeight="1">
      <c r="A27" s="11"/>
      <c r="B27" s="11"/>
      <c r="C27" s="11"/>
      <c r="D27" s="6"/>
      <c r="E27" s="12" t="s">
        <v>11</v>
      </c>
      <c r="F27" s="25"/>
      <c r="G27" s="10">
        <v>0.22</v>
      </c>
      <c r="H27" s="1">
        <f>SUM((G27*G24))</f>
        <v>308</v>
      </c>
    </row>
    <row r="28" spans="1:8" ht="18.75" customHeight="1">
      <c r="A28" s="11"/>
      <c r="B28" s="11"/>
      <c r="C28" s="11"/>
      <c r="D28" s="6"/>
      <c r="E28" s="23" t="s">
        <v>9</v>
      </c>
      <c r="F28" s="9"/>
      <c r="G28" s="3">
        <v>0.12</v>
      </c>
      <c r="H28" s="18">
        <f>SUM((G28*G24))</f>
        <v>168</v>
      </c>
    </row>
    <row r="29" spans="1:8" ht="18.75" customHeight="1">
      <c r="A29" s="11"/>
      <c r="B29" s="11"/>
      <c r="C29" s="11"/>
      <c r="D29" s="11"/>
      <c r="E29" s="15"/>
      <c r="F29" s="15"/>
      <c r="G29" s="22"/>
      <c r="H29" s="16"/>
    </row>
    <row r="30" spans="1:8" ht="14">
      <c r="A30" s="11"/>
      <c r="B30" s="11"/>
      <c r="C30" s="11"/>
      <c r="D30" s="11"/>
      <c r="E30" s="2"/>
      <c r="F30" s="2"/>
      <c r="G30" s="2"/>
      <c r="H30" s="2"/>
    </row>
    <row r="31" spans="1:8" ht="26.25" customHeight="1">
      <c r="A31" s="11"/>
      <c r="B31" s="11"/>
      <c r="C31" s="11"/>
      <c r="D31" s="6"/>
      <c r="E31" s="76" t="s">
        <v>12</v>
      </c>
      <c r="F31" s="72"/>
      <c r="G31" s="72"/>
      <c r="H31" s="73"/>
    </row>
    <row r="32" spans="1:8" ht="21" customHeight="1">
      <c r="A32" s="11"/>
      <c r="B32" s="11"/>
      <c r="C32" s="11"/>
      <c r="D32" s="6"/>
      <c r="E32" s="74" t="s">
        <v>3</v>
      </c>
      <c r="F32" s="75"/>
      <c r="G32" s="5">
        <f>SUM((H32*140))</f>
        <v>280</v>
      </c>
      <c r="H32" s="8">
        <v>2</v>
      </c>
    </row>
    <row r="33" spans="1:8" ht="14">
      <c r="A33" s="11"/>
      <c r="B33" s="11"/>
      <c r="C33" s="11"/>
      <c r="D33" s="6"/>
      <c r="E33" s="4"/>
      <c r="F33" s="24"/>
      <c r="G33" s="17" t="s">
        <v>4</v>
      </c>
      <c r="H33" s="21" t="s">
        <v>5</v>
      </c>
    </row>
    <row r="34" spans="1:8" ht="18.75" customHeight="1">
      <c r="A34" s="11"/>
      <c r="B34" s="11"/>
      <c r="C34" s="11"/>
      <c r="D34" s="6"/>
      <c r="E34" s="12" t="s">
        <v>6</v>
      </c>
      <c r="F34" s="25"/>
      <c r="G34" s="10">
        <v>0.31</v>
      </c>
      <c r="H34" s="1">
        <f>SUM((G34*G32))</f>
        <v>86.8</v>
      </c>
    </row>
    <row r="35" spans="1:8" ht="18.75" customHeight="1">
      <c r="A35" s="24"/>
      <c r="B35" s="24"/>
      <c r="D35" s="13"/>
      <c r="E35" s="12" t="s">
        <v>7</v>
      </c>
      <c r="F35" s="25"/>
      <c r="G35" s="10">
        <v>0.25</v>
      </c>
      <c r="H35" s="1">
        <f>SUM((G35*G32))</f>
        <v>70</v>
      </c>
    </row>
    <row r="36" spans="1:8" ht="18.75" customHeight="1">
      <c r="A36" s="24"/>
      <c r="B36" s="24"/>
      <c r="D36" s="13"/>
      <c r="E36" s="12" t="s">
        <v>8</v>
      </c>
      <c r="F36" s="25"/>
      <c r="G36" s="10">
        <v>0.14000000000000001</v>
      </c>
      <c r="H36" s="1">
        <f>SUM((G36*G32))</f>
        <v>39.200000000000003</v>
      </c>
    </row>
    <row r="37" spans="1:8" ht="18.75" customHeight="1">
      <c r="A37" s="24"/>
      <c r="B37" s="24"/>
      <c r="D37" s="13"/>
      <c r="E37" s="12" t="s">
        <v>9</v>
      </c>
      <c r="F37" s="25"/>
      <c r="G37" s="10">
        <v>0.15</v>
      </c>
      <c r="H37" s="1">
        <f>SUM((G37*G32))</f>
        <v>42</v>
      </c>
    </row>
    <row r="38" spans="1:8" ht="18.75" customHeight="1">
      <c r="A38" s="24"/>
      <c r="B38" s="24"/>
      <c r="D38" s="13"/>
      <c r="E38" s="12" t="s">
        <v>10</v>
      </c>
      <c r="F38" s="25"/>
      <c r="G38" s="10">
        <v>0.1</v>
      </c>
      <c r="H38" s="1">
        <f>SUM((G38*G32))</f>
        <v>28</v>
      </c>
    </row>
    <row r="39" spans="1:8" ht="18.75" customHeight="1">
      <c r="A39" s="24"/>
      <c r="B39" s="24"/>
      <c r="D39" s="13"/>
      <c r="E39" s="12" t="s">
        <v>11</v>
      </c>
      <c r="F39" s="25"/>
      <c r="G39" s="10">
        <v>0.03</v>
      </c>
      <c r="H39" s="1">
        <f>SUM((G39*G32))</f>
        <v>8.4</v>
      </c>
    </row>
    <row r="40" spans="1:8" ht="18.75" customHeight="1">
      <c r="A40" s="24"/>
      <c r="B40" s="24"/>
      <c r="D40" s="13"/>
      <c r="E40" s="28" t="s">
        <v>18</v>
      </c>
      <c r="F40" s="9"/>
      <c r="G40" s="3">
        <v>0.02</v>
      </c>
      <c r="H40" s="18">
        <f>SUM((G40*G32))</f>
        <v>5.6000000000000005</v>
      </c>
    </row>
    <row r="41" spans="1:8" ht="14">
      <c r="A41" s="24"/>
      <c r="B41" s="24"/>
      <c r="E41" s="14"/>
      <c r="F41" s="14"/>
      <c r="G41" s="14"/>
      <c r="H41" s="14"/>
    </row>
    <row r="42" spans="1:8" ht="26.25" customHeight="1">
      <c r="A42" s="24"/>
      <c r="B42" s="24"/>
      <c r="D42" s="13"/>
      <c r="E42" s="76" t="s">
        <v>13</v>
      </c>
      <c r="F42" s="72"/>
      <c r="G42" s="72"/>
      <c r="H42" s="73"/>
    </row>
    <row r="43" spans="1:8" ht="21" customHeight="1">
      <c r="A43" s="24"/>
      <c r="B43" s="24"/>
      <c r="D43" s="13"/>
      <c r="E43" s="74" t="s">
        <v>3</v>
      </c>
      <c r="F43" s="75"/>
      <c r="G43" s="5">
        <f>SUM((H43*140))</f>
        <v>280</v>
      </c>
      <c r="H43" s="8">
        <v>2</v>
      </c>
    </row>
    <row r="44" spans="1:8" ht="14">
      <c r="A44" s="24"/>
      <c r="B44" s="24"/>
      <c r="D44" s="13"/>
      <c r="E44" s="4"/>
      <c r="F44" s="24"/>
      <c r="G44" s="17" t="s">
        <v>4</v>
      </c>
      <c r="H44" s="21" t="s">
        <v>5</v>
      </c>
    </row>
    <row r="45" spans="1:8" ht="18.75" customHeight="1">
      <c r="A45" s="24"/>
      <c r="B45" s="24"/>
      <c r="D45" s="13"/>
      <c r="E45" s="12" t="s">
        <v>6</v>
      </c>
      <c r="F45" s="25"/>
      <c r="G45" s="10">
        <v>0.3</v>
      </c>
      <c r="H45" s="1">
        <f>SUM((G45*G43))</f>
        <v>84</v>
      </c>
    </row>
    <row r="46" spans="1:8" ht="18.75" customHeight="1">
      <c r="A46" s="24"/>
      <c r="B46" s="24"/>
      <c r="D46" s="13"/>
      <c r="E46" s="12" t="s">
        <v>8</v>
      </c>
      <c r="F46" s="25"/>
      <c r="G46" s="10">
        <v>0.3</v>
      </c>
      <c r="H46" s="1">
        <f>SUM((G46*G43))</f>
        <v>84</v>
      </c>
    </row>
    <row r="47" spans="1:8" ht="18.75" customHeight="1">
      <c r="A47" s="24"/>
      <c r="B47" s="24"/>
      <c r="D47" s="13"/>
      <c r="E47" s="12" t="s">
        <v>9</v>
      </c>
      <c r="F47" s="25"/>
      <c r="G47" s="10">
        <v>0.15</v>
      </c>
      <c r="H47" s="1">
        <f>SUM((G47*G43))</f>
        <v>42</v>
      </c>
    </row>
    <row r="48" spans="1:8" ht="18.75" customHeight="1">
      <c r="A48" s="24"/>
      <c r="B48" s="24"/>
      <c r="D48" s="13"/>
      <c r="E48" s="12" t="s">
        <v>11</v>
      </c>
      <c r="F48" s="25"/>
      <c r="G48" s="10">
        <v>0.15</v>
      </c>
      <c r="H48" s="1">
        <f>SUM((G48*G43))</f>
        <v>42</v>
      </c>
    </row>
    <row r="49" spans="1:8" ht="18.75" customHeight="1">
      <c r="A49" s="24"/>
      <c r="B49" s="24"/>
      <c r="D49" s="13"/>
      <c r="E49" s="29" t="s">
        <v>19</v>
      </c>
      <c r="F49" s="25"/>
      <c r="G49" s="10">
        <v>0.03</v>
      </c>
      <c r="H49" s="1">
        <f>SUM((G49*G43))</f>
        <v>8.4</v>
      </c>
    </row>
    <row r="50" spans="1:8" ht="18.75" customHeight="1">
      <c r="A50" s="24"/>
      <c r="B50" s="24"/>
      <c r="D50" s="13"/>
      <c r="E50" s="12" t="s">
        <v>14</v>
      </c>
      <c r="F50" s="24"/>
      <c r="G50" s="10">
        <v>0.05</v>
      </c>
      <c r="H50" s="1">
        <f>SUM((G50*G43))</f>
        <v>14</v>
      </c>
    </row>
    <row r="51" spans="1:8" ht="18.75" customHeight="1">
      <c r="A51" s="24"/>
      <c r="B51" s="24"/>
      <c r="D51" s="13"/>
      <c r="E51" s="23" t="s">
        <v>15</v>
      </c>
      <c r="F51" s="2"/>
      <c r="G51" s="3">
        <v>0.02</v>
      </c>
      <c r="H51" s="18">
        <f>SUM((G51*G43))</f>
        <v>5.6000000000000005</v>
      </c>
    </row>
  </sheetData>
  <mergeCells count="11">
    <mergeCell ref="E43:F43"/>
    <mergeCell ref="E23:H23"/>
    <mergeCell ref="E24:F24"/>
    <mergeCell ref="E31:H31"/>
    <mergeCell ref="E32:F32"/>
    <mergeCell ref="E42:H42"/>
    <mergeCell ref="E1:H2"/>
    <mergeCell ref="E4:H4"/>
    <mergeCell ref="E5:H8"/>
    <mergeCell ref="E11:H11"/>
    <mergeCell ref="E12:F12"/>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I368"/>
  <sheetViews>
    <sheetView tabSelected="1" workbookViewId="0">
      <pane ySplit="1" topLeftCell="A311" activePane="bottomLeft" state="frozen"/>
      <selection pane="bottomLeft" activeCell="B311" sqref="B311"/>
    </sheetView>
  </sheetViews>
  <sheetFormatPr baseColWidth="10" defaultRowHeight="26" x14ac:dyDescent="0"/>
  <cols>
    <col min="1" max="1" width="18.5" style="44" customWidth="1"/>
    <col min="2" max="2" width="61.6640625" style="54" customWidth="1"/>
    <col min="3" max="3" width="54.6640625" style="44" customWidth="1"/>
    <col min="4" max="4" width="32.83203125" style="44" customWidth="1"/>
    <col min="5" max="5" width="28.6640625" style="44" customWidth="1"/>
    <col min="6" max="16384" width="10.83203125" style="44"/>
  </cols>
  <sheetData>
    <row r="1" spans="1:5" ht="24" customHeight="1">
      <c r="A1" s="44" t="s">
        <v>125</v>
      </c>
      <c r="B1" s="54" t="s">
        <v>126</v>
      </c>
      <c r="C1" s="44" t="s">
        <v>220</v>
      </c>
      <c r="D1" s="44" t="s">
        <v>172</v>
      </c>
      <c r="E1" s="44" t="s">
        <v>221</v>
      </c>
    </row>
    <row r="2" spans="1:5" ht="70">
      <c r="A2" s="50">
        <v>43096</v>
      </c>
      <c r="B2" s="54" t="s">
        <v>24</v>
      </c>
      <c r="C2" s="53"/>
      <c r="D2" s="44" t="s">
        <v>222</v>
      </c>
      <c r="E2" s="44" t="s">
        <v>227</v>
      </c>
    </row>
    <row r="3" spans="1:5">
      <c r="A3" s="50">
        <v>43097</v>
      </c>
      <c r="B3" s="54" t="s">
        <v>129</v>
      </c>
      <c r="C3" s="44" t="s">
        <v>228</v>
      </c>
    </row>
    <row r="4" spans="1:5">
      <c r="A4" s="50">
        <v>43098</v>
      </c>
      <c r="B4" s="54" t="s">
        <v>25</v>
      </c>
      <c r="C4" s="44" t="s">
        <v>285</v>
      </c>
    </row>
    <row r="5" spans="1:5">
      <c r="A5" s="50">
        <v>43099</v>
      </c>
      <c r="B5" s="54" t="s">
        <v>38</v>
      </c>
      <c r="E5" s="44" t="s">
        <v>227</v>
      </c>
    </row>
    <row r="6" spans="1:5" ht="47">
      <c r="A6" s="50">
        <v>43100</v>
      </c>
      <c r="B6" s="54" t="s">
        <v>26</v>
      </c>
      <c r="C6" s="51" t="s">
        <v>132</v>
      </c>
    </row>
    <row r="7" spans="1:5">
      <c r="A7" s="50">
        <v>43101</v>
      </c>
      <c r="B7" s="54" t="s">
        <v>27</v>
      </c>
      <c r="C7" s="44" t="s">
        <v>32</v>
      </c>
    </row>
    <row r="8" spans="1:5" ht="70">
      <c r="A8" s="50">
        <v>43102</v>
      </c>
      <c r="B8" s="54" t="s">
        <v>28</v>
      </c>
      <c r="C8" s="44" t="s">
        <v>286</v>
      </c>
      <c r="D8" s="44" t="s">
        <v>287</v>
      </c>
    </row>
    <row r="9" spans="1:5" ht="47">
      <c r="A9" s="50">
        <v>43103</v>
      </c>
      <c r="B9" s="54" t="s">
        <v>29</v>
      </c>
      <c r="C9" s="44" t="s">
        <v>151</v>
      </c>
    </row>
    <row r="10" spans="1:5">
      <c r="A10" s="50">
        <v>43104</v>
      </c>
      <c r="B10" s="54" t="s">
        <v>30</v>
      </c>
      <c r="C10" s="44" t="s">
        <v>249</v>
      </c>
    </row>
    <row r="11" spans="1:5" ht="47">
      <c r="A11" s="50">
        <v>43105</v>
      </c>
      <c r="B11" s="54" t="s">
        <v>31</v>
      </c>
      <c r="C11" s="44" t="s">
        <v>250</v>
      </c>
    </row>
    <row r="12" spans="1:5" ht="116">
      <c r="A12" s="50">
        <v>43106</v>
      </c>
      <c r="B12" s="54" t="s">
        <v>33</v>
      </c>
      <c r="C12" s="44" t="s">
        <v>167</v>
      </c>
      <c r="D12" s="44" t="s">
        <v>288</v>
      </c>
    </row>
    <row r="13" spans="1:5">
      <c r="A13" s="50">
        <v>43107</v>
      </c>
      <c r="B13" s="54" t="s">
        <v>34</v>
      </c>
    </row>
    <row r="14" spans="1:5">
      <c r="A14" s="50">
        <v>43108</v>
      </c>
      <c r="B14" s="54" t="s">
        <v>35</v>
      </c>
    </row>
    <row r="15" spans="1:5">
      <c r="A15" s="50">
        <v>43109</v>
      </c>
      <c r="B15" s="54" t="s">
        <v>36</v>
      </c>
      <c r="C15" s="44" t="s">
        <v>317</v>
      </c>
      <c r="D15" s="44" t="s">
        <v>289</v>
      </c>
    </row>
    <row r="16" spans="1:5">
      <c r="A16" s="50">
        <v>43110</v>
      </c>
      <c r="B16" s="54" t="s">
        <v>37</v>
      </c>
    </row>
    <row r="17" spans="1:4" ht="93">
      <c r="A17" s="50">
        <v>43111</v>
      </c>
      <c r="B17" s="54" t="s">
        <v>39</v>
      </c>
      <c r="C17" s="44" t="s">
        <v>173</v>
      </c>
      <c r="D17" s="44" t="s">
        <v>200</v>
      </c>
    </row>
    <row r="18" spans="1:4" ht="70">
      <c r="A18" s="50">
        <v>43112</v>
      </c>
      <c r="B18" s="54" t="s">
        <v>131</v>
      </c>
      <c r="C18" s="44" t="s">
        <v>174</v>
      </c>
    </row>
    <row r="19" spans="1:4">
      <c r="A19" s="50">
        <v>43113</v>
      </c>
      <c r="B19" s="54" t="s">
        <v>49</v>
      </c>
      <c r="C19" s="45" t="str">
        <f>'puff_mock_cup4cup-1'!A13</f>
        <v>half portion of https://glutenfreeonashoestring.com/gluten-free-puff-pastry/#comments</v>
      </c>
    </row>
    <row r="20" spans="1:4">
      <c r="A20" s="50">
        <v>43114</v>
      </c>
      <c r="B20" s="54" t="s">
        <v>48</v>
      </c>
      <c r="C20" s="46"/>
      <c r="D20" s="44" t="s">
        <v>188</v>
      </c>
    </row>
    <row r="21" spans="1:4" ht="208">
      <c r="A21" s="50">
        <v>43115</v>
      </c>
      <c r="B21" s="54" t="s">
        <v>226</v>
      </c>
      <c r="C21" s="46" t="s">
        <v>127</v>
      </c>
      <c r="D21" s="44" t="s">
        <v>175</v>
      </c>
    </row>
    <row r="22" spans="1:4">
      <c r="A22" s="50">
        <v>43116</v>
      </c>
      <c r="B22" s="54" t="s">
        <v>128</v>
      </c>
      <c r="C22" s="46"/>
    </row>
    <row r="23" spans="1:4">
      <c r="A23" s="50">
        <v>43117</v>
      </c>
      <c r="B23" s="54" t="s">
        <v>179</v>
      </c>
      <c r="C23" s="46" t="s">
        <v>180</v>
      </c>
      <c r="D23" s="44" t="s">
        <v>181</v>
      </c>
    </row>
    <row r="24" spans="1:4">
      <c r="A24" s="50">
        <v>43118</v>
      </c>
      <c r="B24" s="54" t="s">
        <v>130</v>
      </c>
      <c r="C24" s="46"/>
    </row>
    <row r="25" spans="1:4">
      <c r="A25" s="50">
        <v>43119</v>
      </c>
      <c r="B25" s="54" t="s">
        <v>152</v>
      </c>
      <c r="C25" s="47">
        <v>10</v>
      </c>
      <c r="D25" s="44" t="s">
        <v>248</v>
      </c>
    </row>
    <row r="26" spans="1:4" ht="70">
      <c r="A26" s="50">
        <v>43120</v>
      </c>
      <c r="B26" s="54" t="s">
        <v>170</v>
      </c>
      <c r="C26" s="44" t="s">
        <v>308</v>
      </c>
      <c r="D26" s="44" t="s">
        <v>177</v>
      </c>
    </row>
    <row r="27" spans="1:4" ht="93">
      <c r="A27" s="50">
        <v>43121</v>
      </c>
      <c r="B27" s="54" t="s">
        <v>171</v>
      </c>
      <c r="C27" s="44" t="s">
        <v>307</v>
      </c>
      <c r="D27" s="44" t="s">
        <v>176</v>
      </c>
    </row>
    <row r="28" spans="1:4">
      <c r="A28" s="50">
        <v>43122</v>
      </c>
      <c r="B28" s="54" t="s">
        <v>219</v>
      </c>
    </row>
    <row r="29" spans="1:4" ht="139">
      <c r="A29" s="50">
        <v>43123</v>
      </c>
      <c r="B29" s="54" t="s">
        <v>178</v>
      </c>
      <c r="C29" s="44" t="s">
        <v>306</v>
      </c>
    </row>
    <row r="30" spans="1:4">
      <c r="A30" s="50">
        <v>43124</v>
      </c>
      <c r="B30" s="54" t="s">
        <v>232</v>
      </c>
    </row>
    <row r="31" spans="1:4" ht="52">
      <c r="A31" s="50">
        <v>43125</v>
      </c>
      <c r="B31" s="54" t="s">
        <v>182</v>
      </c>
      <c r="C31" s="44" t="s">
        <v>233</v>
      </c>
    </row>
    <row r="32" spans="1:4">
      <c r="A32" s="50">
        <v>43126</v>
      </c>
      <c r="B32" s="54" t="s">
        <v>183</v>
      </c>
    </row>
    <row r="33" spans="1:3">
      <c r="A33" s="50">
        <v>43127</v>
      </c>
      <c r="B33" s="54" t="s">
        <v>184</v>
      </c>
    </row>
    <row r="34" spans="1:3">
      <c r="A34" s="50">
        <v>43128</v>
      </c>
      <c r="B34" s="54" t="s">
        <v>186</v>
      </c>
    </row>
    <row r="35" spans="1:3">
      <c r="A35" s="50">
        <v>43129</v>
      </c>
      <c r="B35" s="54" t="s">
        <v>187</v>
      </c>
    </row>
    <row r="36" spans="1:3" ht="52">
      <c r="A36" s="50">
        <v>43130</v>
      </c>
      <c r="B36" s="54" t="s">
        <v>189</v>
      </c>
    </row>
    <row r="37" spans="1:3" ht="52">
      <c r="A37" s="50">
        <v>43131</v>
      </c>
      <c r="B37" s="54" t="s">
        <v>190</v>
      </c>
      <c r="C37" s="44" t="s">
        <v>238</v>
      </c>
    </row>
    <row r="38" spans="1:3" ht="116">
      <c r="A38" s="50">
        <v>43132</v>
      </c>
      <c r="B38" s="54" t="s">
        <v>191</v>
      </c>
      <c r="C38" s="44" t="s">
        <v>239</v>
      </c>
    </row>
    <row r="39" spans="1:3">
      <c r="A39" s="50">
        <v>43133</v>
      </c>
    </row>
    <row r="40" spans="1:3" ht="52">
      <c r="A40" s="50">
        <v>43134</v>
      </c>
      <c r="B40" s="54" t="s">
        <v>185</v>
      </c>
      <c r="C40" s="44" t="s">
        <v>240</v>
      </c>
    </row>
    <row r="41" spans="1:3" ht="52">
      <c r="A41" s="50">
        <v>43135</v>
      </c>
      <c r="B41" s="54" t="s">
        <v>192</v>
      </c>
    </row>
    <row r="42" spans="1:3">
      <c r="A42" s="50">
        <v>43136</v>
      </c>
      <c r="B42" s="54" t="s">
        <v>193</v>
      </c>
    </row>
    <row r="43" spans="1:3">
      <c r="A43" s="50">
        <v>43137</v>
      </c>
      <c r="B43" s="54" t="s">
        <v>194</v>
      </c>
      <c r="C43" s="44" t="s">
        <v>273</v>
      </c>
    </row>
    <row r="44" spans="1:3">
      <c r="A44" s="50">
        <v>43138</v>
      </c>
      <c r="B44" s="54" t="s">
        <v>195</v>
      </c>
      <c r="C44" s="44" t="s">
        <v>246</v>
      </c>
    </row>
    <row r="45" spans="1:3" ht="52">
      <c r="A45" s="50">
        <v>43139</v>
      </c>
      <c r="B45" s="54" t="s">
        <v>196</v>
      </c>
    </row>
    <row r="46" spans="1:3">
      <c r="A46" s="50">
        <v>43140</v>
      </c>
      <c r="B46" s="54" t="s">
        <v>197</v>
      </c>
    </row>
    <row r="47" spans="1:3" ht="52">
      <c r="A47" s="50">
        <v>43141</v>
      </c>
      <c r="B47" s="54" t="s">
        <v>276</v>
      </c>
    </row>
    <row r="48" spans="1:3">
      <c r="A48" s="50">
        <v>43142</v>
      </c>
      <c r="B48" s="54" t="s">
        <v>198</v>
      </c>
    </row>
    <row r="49" spans="1:9" ht="52">
      <c r="A49" s="50">
        <v>43143</v>
      </c>
      <c r="B49" s="54" t="s">
        <v>199</v>
      </c>
    </row>
    <row r="50" spans="1:9" ht="93">
      <c r="A50" s="50">
        <v>43144</v>
      </c>
      <c r="B50" s="54" t="s">
        <v>275</v>
      </c>
      <c r="C50" s="44" t="s">
        <v>201</v>
      </c>
      <c r="D50" s="44" t="s">
        <v>274</v>
      </c>
    </row>
    <row r="51" spans="1:9" ht="47">
      <c r="A51" s="50">
        <v>43145</v>
      </c>
      <c r="B51" s="54" t="s">
        <v>203</v>
      </c>
      <c r="C51" s="44" t="s">
        <v>202</v>
      </c>
    </row>
    <row r="52" spans="1:9">
      <c r="A52" s="50">
        <v>43146</v>
      </c>
      <c r="C52" s="44" t="s">
        <v>204</v>
      </c>
    </row>
    <row r="53" spans="1:9">
      <c r="A53" s="50">
        <v>43147</v>
      </c>
      <c r="B53" s="54" t="s">
        <v>205</v>
      </c>
      <c r="C53" s="44" t="s">
        <v>214</v>
      </c>
    </row>
    <row r="54" spans="1:9">
      <c r="A54" s="50">
        <v>43148</v>
      </c>
      <c r="B54" s="54" t="s">
        <v>206</v>
      </c>
      <c r="C54" s="44" t="s">
        <v>223</v>
      </c>
    </row>
    <row r="55" spans="1:9">
      <c r="A55" s="50">
        <v>43149</v>
      </c>
      <c r="B55" s="54" t="s">
        <v>207</v>
      </c>
    </row>
    <row r="56" spans="1:9">
      <c r="A56" s="50">
        <v>43150</v>
      </c>
      <c r="B56" s="54" t="s">
        <v>208</v>
      </c>
      <c r="C56" s="44" t="s">
        <v>215</v>
      </c>
    </row>
    <row r="57" spans="1:9" ht="93">
      <c r="A57" s="50">
        <v>43151</v>
      </c>
      <c r="B57" s="54" t="s">
        <v>209</v>
      </c>
      <c r="C57" s="44" t="s">
        <v>210</v>
      </c>
    </row>
    <row r="58" spans="1:9">
      <c r="A58" s="50">
        <v>43152</v>
      </c>
      <c r="B58" s="54" t="s">
        <v>211</v>
      </c>
    </row>
    <row r="59" spans="1:9" ht="70">
      <c r="A59" s="50">
        <v>43153</v>
      </c>
      <c r="B59" s="54" t="s">
        <v>212</v>
      </c>
      <c r="C59" s="44" t="s">
        <v>217</v>
      </c>
      <c r="D59" s="44" t="s">
        <v>302</v>
      </c>
    </row>
    <row r="60" spans="1:9" ht="52">
      <c r="A60" s="50">
        <v>43154</v>
      </c>
      <c r="B60" s="54" t="s">
        <v>213</v>
      </c>
    </row>
    <row r="61" spans="1:9" ht="52">
      <c r="A61" s="50">
        <v>43155</v>
      </c>
      <c r="B61" s="54" t="s">
        <v>218</v>
      </c>
      <c r="C61" s="52" t="s">
        <v>216</v>
      </c>
    </row>
    <row r="62" spans="1:9">
      <c r="A62" s="50">
        <v>43156</v>
      </c>
      <c r="B62" s="54" t="s">
        <v>253</v>
      </c>
      <c r="C62" s="44" t="s">
        <v>230</v>
      </c>
    </row>
    <row r="63" spans="1:9">
      <c r="A63" s="50">
        <v>43157</v>
      </c>
      <c r="B63" s="54" t="s">
        <v>229</v>
      </c>
      <c r="C63" s="44" t="s">
        <v>230</v>
      </c>
      <c r="E63" s="44">
        <v>10</v>
      </c>
      <c r="F63" s="44">
        <v>10</v>
      </c>
      <c r="G63" s="44">
        <v>9</v>
      </c>
      <c r="H63" s="44" t="s">
        <v>254</v>
      </c>
      <c r="I63" s="44" t="s">
        <v>256</v>
      </c>
    </row>
    <row r="64" spans="1:9">
      <c r="A64" s="50">
        <v>43158</v>
      </c>
      <c r="B64" s="54" t="s">
        <v>231</v>
      </c>
      <c r="E64" s="44">
        <f>E63</f>
        <v>10</v>
      </c>
      <c r="F64" s="44">
        <v>10</v>
      </c>
      <c r="G64" s="44">
        <v>9</v>
      </c>
      <c r="H64" s="44" t="s">
        <v>255</v>
      </c>
      <c r="I64" s="44" t="s">
        <v>256</v>
      </c>
    </row>
    <row r="65" spans="1:9">
      <c r="A65" s="50">
        <v>43159</v>
      </c>
      <c r="B65" s="54" t="s">
        <v>245</v>
      </c>
      <c r="E65" s="44">
        <f>SUM(E63:E64)</f>
        <v>20</v>
      </c>
      <c r="F65" s="44">
        <v>20</v>
      </c>
      <c r="G65" s="44">
        <v>9</v>
      </c>
      <c r="H65" s="44" t="s">
        <v>254</v>
      </c>
      <c r="I65" s="44" t="s">
        <v>257</v>
      </c>
    </row>
    <row r="66" spans="1:9">
      <c r="A66" s="50">
        <v>43160</v>
      </c>
      <c r="B66" s="54" t="s">
        <v>234</v>
      </c>
      <c r="E66" s="44">
        <v>40</v>
      </c>
      <c r="F66" s="44">
        <v>40</v>
      </c>
      <c r="G66" s="44">
        <v>9</v>
      </c>
      <c r="H66" s="44" t="s">
        <v>255</v>
      </c>
      <c r="I66" s="44" t="s">
        <v>257</v>
      </c>
    </row>
    <row r="67" spans="1:9" ht="47">
      <c r="A67" s="50">
        <v>43161</v>
      </c>
      <c r="B67" s="54" t="s">
        <v>235</v>
      </c>
      <c r="C67" s="44" t="s">
        <v>305</v>
      </c>
      <c r="E67" s="44">
        <v>80</v>
      </c>
      <c r="F67" s="44">
        <v>80</v>
      </c>
      <c r="G67" s="44">
        <v>9</v>
      </c>
      <c r="H67" s="44" t="s">
        <v>254</v>
      </c>
      <c r="I67" s="44" t="s">
        <v>258</v>
      </c>
    </row>
    <row r="68" spans="1:9">
      <c r="A68" s="50">
        <v>43162</v>
      </c>
      <c r="B68" s="54" t="s">
        <v>236</v>
      </c>
      <c r="E68" s="44">
        <v>160</v>
      </c>
      <c r="F68" s="44">
        <v>160</v>
      </c>
      <c r="G68" s="44">
        <v>9</v>
      </c>
      <c r="H68" s="44" t="s">
        <v>255</v>
      </c>
      <c r="I68" s="44" t="s">
        <v>258</v>
      </c>
    </row>
    <row r="69" spans="1:9">
      <c r="A69" s="50">
        <v>43163</v>
      </c>
      <c r="B69" s="54" t="s">
        <v>237</v>
      </c>
      <c r="E69" s="44">
        <v>320</v>
      </c>
      <c r="F69" s="44">
        <v>320</v>
      </c>
      <c r="G69" s="44">
        <v>9</v>
      </c>
      <c r="H69" s="44" t="s">
        <v>254</v>
      </c>
      <c r="I69" s="44" t="s">
        <v>259</v>
      </c>
    </row>
    <row r="70" spans="1:9">
      <c r="A70" s="50">
        <v>43164</v>
      </c>
      <c r="B70" s="54" t="s">
        <v>241</v>
      </c>
      <c r="G70" s="44">
        <v>9</v>
      </c>
      <c r="H70" s="44" t="s">
        <v>255</v>
      </c>
      <c r="I70" s="44" t="s">
        <v>259</v>
      </c>
    </row>
    <row r="71" spans="1:9">
      <c r="A71" s="50">
        <v>43165</v>
      </c>
      <c r="B71" s="54" t="s">
        <v>252</v>
      </c>
      <c r="G71" s="44">
        <v>9</v>
      </c>
      <c r="H71" s="44" t="s">
        <v>254</v>
      </c>
      <c r="I71" s="44" t="s">
        <v>260</v>
      </c>
    </row>
    <row r="72" spans="1:9">
      <c r="A72" s="50">
        <v>43166</v>
      </c>
      <c r="B72" s="54" t="s">
        <v>242</v>
      </c>
      <c r="G72" s="44">
        <v>9</v>
      </c>
      <c r="H72" s="44" t="s">
        <v>255</v>
      </c>
      <c r="I72" s="44" t="s">
        <v>260</v>
      </c>
    </row>
    <row r="73" spans="1:9">
      <c r="A73" s="50">
        <v>43167</v>
      </c>
      <c r="B73" s="54" t="s">
        <v>243</v>
      </c>
      <c r="G73" s="44">
        <v>9</v>
      </c>
      <c r="H73" s="44" t="s">
        <v>254</v>
      </c>
      <c r="I73" s="44" t="s">
        <v>261</v>
      </c>
    </row>
    <row r="74" spans="1:9">
      <c r="A74" s="50">
        <v>43168</v>
      </c>
      <c r="B74" s="54" t="s">
        <v>244</v>
      </c>
    </row>
    <row r="75" spans="1:9" ht="93">
      <c r="A75" s="50">
        <v>43169</v>
      </c>
      <c r="B75" s="54" t="s">
        <v>301</v>
      </c>
      <c r="C75" s="44" t="s">
        <v>300</v>
      </c>
    </row>
    <row r="76" spans="1:9">
      <c r="A76" s="50">
        <v>43170</v>
      </c>
      <c r="B76" s="54" t="s">
        <v>247</v>
      </c>
    </row>
    <row r="77" spans="1:9" ht="52">
      <c r="A77" s="50">
        <v>43171</v>
      </c>
      <c r="B77" s="54" t="s">
        <v>251</v>
      </c>
    </row>
    <row r="78" spans="1:9" ht="116">
      <c r="A78" s="50">
        <v>43141</v>
      </c>
      <c r="B78" s="54" t="s">
        <v>298</v>
      </c>
      <c r="C78" s="44" t="s">
        <v>297</v>
      </c>
      <c r="D78" s="44" t="s">
        <v>299</v>
      </c>
    </row>
    <row r="79" spans="1:9" ht="409.6">
      <c r="A79" s="50">
        <v>43173</v>
      </c>
      <c r="B79" s="54" t="s">
        <v>263</v>
      </c>
      <c r="C79" s="44" t="s">
        <v>262</v>
      </c>
      <c r="D79" s="44" t="s">
        <v>267</v>
      </c>
    </row>
    <row r="80" spans="1:9" ht="70">
      <c r="A80" s="50">
        <v>43174</v>
      </c>
      <c r="B80" s="54" t="s">
        <v>264</v>
      </c>
      <c r="C80" s="44" t="s">
        <v>265</v>
      </c>
      <c r="D80" s="44" t="s">
        <v>266</v>
      </c>
    </row>
    <row r="81" spans="1:5" ht="52">
      <c r="A81" s="50">
        <v>43175</v>
      </c>
      <c r="B81" s="54" t="s">
        <v>269</v>
      </c>
    </row>
    <row r="82" spans="1:5" ht="47">
      <c r="A82" s="50">
        <v>43176</v>
      </c>
      <c r="B82" s="54" t="s">
        <v>270</v>
      </c>
      <c r="C82" s="44" t="s">
        <v>271</v>
      </c>
    </row>
    <row r="83" spans="1:5" ht="139">
      <c r="A83" s="50">
        <v>43177</v>
      </c>
      <c r="B83" s="54" t="s">
        <v>272</v>
      </c>
      <c r="C83" s="44" t="s">
        <v>295</v>
      </c>
      <c r="D83" s="44" t="s">
        <v>296</v>
      </c>
    </row>
    <row r="84" spans="1:5" ht="208">
      <c r="A84" s="50">
        <v>43178</v>
      </c>
      <c r="B84" s="54" t="s">
        <v>294</v>
      </c>
      <c r="C84" s="44" t="s">
        <v>278</v>
      </c>
      <c r="D84" s="44" t="s">
        <v>282</v>
      </c>
      <c r="E84" s="44" t="s">
        <v>279</v>
      </c>
    </row>
    <row r="85" spans="1:5">
      <c r="A85" s="50">
        <v>43179</v>
      </c>
      <c r="B85" s="54" t="s">
        <v>316</v>
      </c>
    </row>
    <row r="86" spans="1:5" ht="70">
      <c r="A86" s="50">
        <v>43180</v>
      </c>
      <c r="B86" s="54" t="s">
        <v>280</v>
      </c>
      <c r="C86" s="44" t="s">
        <v>281</v>
      </c>
    </row>
    <row r="87" spans="1:5" ht="47">
      <c r="A87" s="50">
        <v>43147</v>
      </c>
      <c r="B87" s="54" t="s">
        <v>283</v>
      </c>
      <c r="C87" s="44" t="s">
        <v>311</v>
      </c>
      <c r="D87" s="44" t="s">
        <v>284</v>
      </c>
    </row>
    <row r="88" spans="1:5">
      <c r="A88" s="50">
        <v>43182</v>
      </c>
      <c r="B88" s="54" t="s">
        <v>290</v>
      </c>
    </row>
    <row r="89" spans="1:5" ht="93">
      <c r="A89" s="50">
        <v>43142</v>
      </c>
      <c r="B89" s="54" t="s">
        <v>291</v>
      </c>
      <c r="C89" s="44" t="s">
        <v>292</v>
      </c>
      <c r="D89" s="44" t="s">
        <v>293</v>
      </c>
    </row>
    <row r="90" spans="1:5" ht="52">
      <c r="A90" s="50">
        <v>43184</v>
      </c>
      <c r="B90" s="54" t="s">
        <v>309</v>
      </c>
      <c r="C90" s="44" t="s">
        <v>310</v>
      </c>
    </row>
    <row r="91" spans="1:5">
      <c r="A91" s="50">
        <v>43185</v>
      </c>
      <c r="B91" s="54" t="s">
        <v>312</v>
      </c>
    </row>
    <row r="92" spans="1:5">
      <c r="A92" s="50">
        <v>43186</v>
      </c>
      <c r="B92" s="54" t="s">
        <v>313</v>
      </c>
    </row>
    <row r="93" spans="1:5">
      <c r="A93" s="50">
        <v>43187</v>
      </c>
      <c r="B93" s="54" t="s">
        <v>314</v>
      </c>
      <c r="C93" s="44" t="s">
        <v>326</v>
      </c>
    </row>
    <row r="94" spans="1:5" ht="409.6">
      <c r="A94" s="50">
        <v>43188</v>
      </c>
      <c r="B94" s="54" t="s">
        <v>264</v>
      </c>
      <c r="C94" s="44" t="s">
        <v>262</v>
      </c>
      <c r="D94" s="44" t="s">
        <v>315</v>
      </c>
    </row>
    <row r="95" spans="1:5">
      <c r="A95" s="50">
        <v>43189</v>
      </c>
      <c r="B95" s="54" t="s">
        <v>318</v>
      </c>
    </row>
    <row r="96" spans="1:5">
      <c r="A96" s="50">
        <v>43190</v>
      </c>
      <c r="B96" s="54" t="s">
        <v>319</v>
      </c>
    </row>
    <row r="97" spans="1:3">
      <c r="A97" s="50">
        <v>43191</v>
      </c>
      <c r="B97" s="54" t="s">
        <v>320</v>
      </c>
    </row>
    <row r="98" spans="1:3">
      <c r="A98" s="50">
        <v>43192</v>
      </c>
      <c r="B98" s="54" t="s">
        <v>321</v>
      </c>
    </row>
    <row r="99" spans="1:3" ht="52">
      <c r="A99" s="50">
        <v>43193</v>
      </c>
      <c r="B99" s="54" t="s">
        <v>323</v>
      </c>
    </row>
    <row r="100" spans="1:3">
      <c r="A100" s="50">
        <v>43194</v>
      </c>
      <c r="B100" s="54" t="s">
        <v>324</v>
      </c>
      <c r="C100" s="44" t="s">
        <v>325</v>
      </c>
    </row>
    <row r="101" spans="1:3">
      <c r="A101" s="50">
        <v>43195</v>
      </c>
      <c r="B101" s="54" t="s">
        <v>331</v>
      </c>
    </row>
    <row r="102" spans="1:3">
      <c r="A102" s="50">
        <v>43196</v>
      </c>
      <c r="B102" s="54" t="s">
        <v>331</v>
      </c>
    </row>
    <row r="103" spans="1:3">
      <c r="A103" s="50">
        <v>43197</v>
      </c>
      <c r="B103" s="54" t="s">
        <v>331</v>
      </c>
    </row>
    <row r="104" spans="1:3">
      <c r="A104" s="50">
        <v>43198</v>
      </c>
      <c r="B104" s="54" t="s">
        <v>331</v>
      </c>
    </row>
    <row r="105" spans="1:3">
      <c r="A105" s="50">
        <v>43199</v>
      </c>
      <c r="B105" s="54" t="s">
        <v>331</v>
      </c>
    </row>
    <row r="106" spans="1:3">
      <c r="A106" s="50">
        <v>43200</v>
      </c>
      <c r="B106" s="54" t="s">
        <v>331</v>
      </c>
    </row>
    <row r="107" spans="1:3">
      <c r="A107" s="50">
        <v>43201</v>
      </c>
      <c r="B107" s="54" t="s">
        <v>332</v>
      </c>
    </row>
    <row r="108" spans="1:3">
      <c r="A108" s="50">
        <v>43202</v>
      </c>
      <c r="B108" s="54" t="s">
        <v>332</v>
      </c>
    </row>
    <row r="109" spans="1:3">
      <c r="A109" s="50">
        <v>43203</v>
      </c>
      <c r="B109" s="54" t="s">
        <v>332</v>
      </c>
    </row>
    <row r="110" spans="1:3">
      <c r="A110" s="50">
        <v>43204</v>
      </c>
      <c r="B110" s="54" t="s">
        <v>333</v>
      </c>
    </row>
    <row r="111" spans="1:3">
      <c r="A111" s="50">
        <v>43205</v>
      </c>
      <c r="B111" s="54" t="s">
        <v>333</v>
      </c>
    </row>
    <row r="112" spans="1:3">
      <c r="A112" s="50">
        <v>43206</v>
      </c>
      <c r="B112" s="54" t="s">
        <v>333</v>
      </c>
    </row>
    <row r="113" spans="1:2">
      <c r="A113" s="50">
        <v>43207</v>
      </c>
      <c r="B113" s="54" t="s">
        <v>333</v>
      </c>
    </row>
    <row r="114" spans="1:2" ht="28">
      <c r="A114" s="50">
        <v>43208</v>
      </c>
      <c r="B114" s="58" t="s">
        <v>334</v>
      </c>
    </row>
    <row r="115" spans="1:2" ht="28">
      <c r="A115" s="50">
        <v>43209</v>
      </c>
      <c r="B115" s="58" t="s">
        <v>329</v>
      </c>
    </row>
    <row r="116" spans="1:2" ht="28">
      <c r="A116" s="50">
        <v>43210</v>
      </c>
      <c r="B116" s="58" t="s">
        <v>329</v>
      </c>
    </row>
    <row r="117" spans="1:2" ht="28">
      <c r="A117" s="50">
        <v>43211</v>
      </c>
      <c r="B117" s="58" t="s">
        <v>329</v>
      </c>
    </row>
    <row r="118" spans="1:2" ht="28">
      <c r="A118" s="50">
        <v>43212</v>
      </c>
      <c r="B118" s="58" t="s">
        <v>329</v>
      </c>
    </row>
    <row r="119" spans="1:2" ht="28">
      <c r="A119" s="50">
        <v>43213</v>
      </c>
      <c r="B119" s="58" t="s">
        <v>329</v>
      </c>
    </row>
    <row r="120" spans="1:2" ht="28">
      <c r="A120" s="50">
        <v>43214</v>
      </c>
      <c r="B120" s="58" t="s">
        <v>329</v>
      </c>
    </row>
    <row r="121" spans="1:2" ht="28">
      <c r="A121" s="50">
        <v>43215</v>
      </c>
      <c r="B121" s="58" t="s">
        <v>329</v>
      </c>
    </row>
    <row r="122" spans="1:2" ht="28">
      <c r="A122" s="50">
        <v>43216</v>
      </c>
      <c r="B122" s="58" t="s">
        <v>329</v>
      </c>
    </row>
    <row r="123" spans="1:2" ht="28">
      <c r="A123" s="50">
        <v>43217</v>
      </c>
      <c r="B123" s="58" t="s">
        <v>329</v>
      </c>
    </row>
    <row r="124" spans="1:2" ht="28">
      <c r="A124" s="50">
        <v>43218</v>
      </c>
      <c r="B124" s="58" t="s">
        <v>329</v>
      </c>
    </row>
    <row r="125" spans="1:2" ht="28">
      <c r="A125" s="50">
        <v>43219</v>
      </c>
      <c r="B125" s="58" t="s">
        <v>329</v>
      </c>
    </row>
    <row r="126" spans="1:2" ht="28">
      <c r="A126" s="50">
        <v>43220</v>
      </c>
      <c r="B126" s="58" t="s">
        <v>329</v>
      </c>
    </row>
    <row r="127" spans="1:2" ht="28">
      <c r="A127" s="50">
        <v>43221</v>
      </c>
      <c r="B127" s="58" t="s">
        <v>329</v>
      </c>
    </row>
    <row r="128" spans="1:2" ht="28">
      <c r="A128" s="50">
        <v>43222</v>
      </c>
      <c r="B128" s="58" t="s">
        <v>329</v>
      </c>
    </row>
    <row r="129" spans="1:2" ht="28">
      <c r="A129" s="50">
        <v>43223</v>
      </c>
      <c r="B129" s="58" t="s">
        <v>329</v>
      </c>
    </row>
    <row r="130" spans="1:2" ht="28">
      <c r="A130" s="50">
        <v>43224</v>
      </c>
      <c r="B130" s="58" t="s">
        <v>329</v>
      </c>
    </row>
    <row r="131" spans="1:2" ht="28">
      <c r="A131" s="50">
        <v>43225</v>
      </c>
      <c r="B131" s="58" t="s">
        <v>329</v>
      </c>
    </row>
    <row r="132" spans="1:2" ht="28">
      <c r="A132" s="50">
        <v>43226</v>
      </c>
      <c r="B132" s="58" t="s">
        <v>329</v>
      </c>
    </row>
    <row r="133" spans="1:2" ht="28">
      <c r="A133" s="50">
        <v>43227</v>
      </c>
      <c r="B133" s="58" t="s">
        <v>329</v>
      </c>
    </row>
    <row r="134" spans="1:2" ht="28">
      <c r="A134" s="50">
        <v>43228</v>
      </c>
      <c r="B134" s="58" t="s">
        <v>329</v>
      </c>
    </row>
    <row r="135" spans="1:2" ht="28">
      <c r="A135" s="50">
        <v>43229</v>
      </c>
      <c r="B135" s="58" t="s">
        <v>329</v>
      </c>
    </row>
    <row r="136" spans="1:2" ht="28">
      <c r="A136" s="50">
        <v>43230</v>
      </c>
      <c r="B136" s="58" t="s">
        <v>329</v>
      </c>
    </row>
    <row r="137" spans="1:2" ht="28">
      <c r="A137" s="50">
        <v>43231</v>
      </c>
      <c r="B137" s="58" t="s">
        <v>329</v>
      </c>
    </row>
    <row r="138" spans="1:2" ht="28">
      <c r="A138" s="50">
        <v>43232</v>
      </c>
      <c r="B138" s="58" t="s">
        <v>329</v>
      </c>
    </row>
    <row r="139" spans="1:2" ht="28">
      <c r="A139" s="50">
        <v>43233</v>
      </c>
      <c r="B139" s="58" t="s">
        <v>329</v>
      </c>
    </row>
    <row r="140" spans="1:2" ht="28">
      <c r="A140" s="50">
        <v>43234</v>
      </c>
      <c r="B140" s="58" t="s">
        <v>329</v>
      </c>
    </row>
    <row r="141" spans="1:2" ht="28">
      <c r="A141" s="50">
        <v>43235</v>
      </c>
      <c r="B141" s="58" t="s">
        <v>329</v>
      </c>
    </row>
    <row r="142" spans="1:2" ht="28">
      <c r="A142" s="50">
        <v>43236</v>
      </c>
      <c r="B142" s="58" t="s">
        <v>329</v>
      </c>
    </row>
    <row r="143" spans="1:2" ht="28">
      <c r="A143" s="50">
        <v>43237</v>
      </c>
      <c r="B143" s="58" t="s">
        <v>329</v>
      </c>
    </row>
    <row r="144" spans="1:2" ht="28">
      <c r="A144" s="50">
        <v>43238</v>
      </c>
      <c r="B144" s="58" t="s">
        <v>329</v>
      </c>
    </row>
    <row r="145" spans="1:2" ht="28">
      <c r="A145" s="50">
        <v>43239</v>
      </c>
      <c r="B145" s="58" t="s">
        <v>329</v>
      </c>
    </row>
    <row r="146" spans="1:2" ht="28">
      <c r="A146" s="50">
        <v>43240</v>
      </c>
      <c r="B146" s="58" t="s">
        <v>329</v>
      </c>
    </row>
    <row r="147" spans="1:2" ht="28">
      <c r="A147" s="50">
        <v>43241</v>
      </c>
      <c r="B147" s="58" t="s">
        <v>329</v>
      </c>
    </row>
    <row r="148" spans="1:2" ht="28">
      <c r="A148" s="50">
        <v>43242</v>
      </c>
      <c r="B148" s="58" t="s">
        <v>329</v>
      </c>
    </row>
    <row r="149" spans="1:2" ht="28">
      <c r="A149" s="50">
        <v>43243</v>
      </c>
      <c r="B149" s="58" t="s">
        <v>329</v>
      </c>
    </row>
    <row r="150" spans="1:2" ht="28">
      <c r="A150" s="50">
        <v>43244</v>
      </c>
      <c r="B150" s="58" t="s">
        <v>329</v>
      </c>
    </row>
    <row r="151" spans="1:2" ht="28">
      <c r="A151" s="50">
        <v>43245</v>
      </c>
      <c r="B151" s="58" t="s">
        <v>329</v>
      </c>
    </row>
    <row r="152" spans="1:2" ht="28">
      <c r="A152" s="50">
        <v>43246</v>
      </c>
      <c r="B152" s="58" t="s">
        <v>329</v>
      </c>
    </row>
    <row r="153" spans="1:2" ht="28">
      <c r="A153" s="50">
        <v>43247</v>
      </c>
      <c r="B153" s="58" t="s">
        <v>329</v>
      </c>
    </row>
    <row r="154" spans="1:2" ht="28">
      <c r="A154" s="50">
        <v>43248</v>
      </c>
      <c r="B154" s="58" t="s">
        <v>329</v>
      </c>
    </row>
    <row r="155" spans="1:2" ht="28">
      <c r="A155" s="50">
        <v>43249</v>
      </c>
      <c r="B155" s="58" t="s">
        <v>329</v>
      </c>
    </row>
    <row r="156" spans="1:2" ht="28">
      <c r="A156" s="50">
        <v>43250</v>
      </c>
      <c r="B156" s="58" t="s">
        <v>329</v>
      </c>
    </row>
    <row r="157" spans="1:2" ht="28">
      <c r="A157" s="50">
        <v>43251</v>
      </c>
      <c r="B157" s="58" t="s">
        <v>329</v>
      </c>
    </row>
    <row r="158" spans="1:2">
      <c r="A158" s="50">
        <v>43252</v>
      </c>
      <c r="B158" s="59" t="s">
        <v>329</v>
      </c>
    </row>
    <row r="159" spans="1:2">
      <c r="A159" s="50">
        <v>43253</v>
      </c>
      <c r="B159" s="59" t="s">
        <v>330</v>
      </c>
    </row>
    <row r="160" spans="1:2">
      <c r="A160" s="50">
        <v>43254</v>
      </c>
      <c r="B160" s="59"/>
    </row>
    <row r="161" spans="1:2">
      <c r="A161" s="50">
        <v>43255</v>
      </c>
      <c r="B161" s="59"/>
    </row>
    <row r="162" spans="1:2">
      <c r="A162" s="50">
        <v>43256</v>
      </c>
      <c r="B162" s="59"/>
    </row>
    <row r="163" spans="1:2">
      <c r="A163" s="50">
        <v>43257</v>
      </c>
      <c r="B163" s="59"/>
    </row>
    <row r="164" spans="1:2">
      <c r="A164" s="50">
        <v>43258</v>
      </c>
      <c r="B164" s="59"/>
    </row>
    <row r="165" spans="1:2">
      <c r="A165" s="50">
        <v>43259</v>
      </c>
      <c r="B165" s="59"/>
    </row>
    <row r="166" spans="1:2">
      <c r="A166" s="50">
        <v>43260</v>
      </c>
      <c r="B166" s="59"/>
    </row>
    <row r="167" spans="1:2">
      <c r="A167" s="50">
        <v>43261</v>
      </c>
      <c r="B167" s="59"/>
    </row>
    <row r="168" spans="1:2">
      <c r="A168" s="50">
        <v>43262</v>
      </c>
      <c r="B168" s="59"/>
    </row>
    <row r="169" spans="1:2">
      <c r="A169" s="50">
        <v>43263</v>
      </c>
      <c r="B169" s="59"/>
    </row>
    <row r="170" spans="1:2">
      <c r="A170" s="50">
        <v>43264</v>
      </c>
      <c r="B170" s="59"/>
    </row>
    <row r="171" spans="1:2">
      <c r="A171" s="50">
        <v>43265</v>
      </c>
      <c r="B171" s="59"/>
    </row>
    <row r="172" spans="1:2">
      <c r="A172" s="50">
        <v>43266</v>
      </c>
      <c r="B172" s="59"/>
    </row>
    <row r="173" spans="1:2">
      <c r="A173" s="50">
        <v>43267</v>
      </c>
      <c r="B173" s="59"/>
    </row>
    <row r="174" spans="1:2">
      <c r="A174" s="50">
        <v>43268</v>
      </c>
      <c r="B174" s="59"/>
    </row>
    <row r="175" spans="1:2">
      <c r="A175" s="50">
        <v>43269</v>
      </c>
      <c r="B175" s="59"/>
    </row>
    <row r="176" spans="1:2">
      <c r="A176" s="50">
        <v>43270</v>
      </c>
      <c r="B176" s="59"/>
    </row>
    <row r="177" spans="1:2">
      <c r="A177" s="50">
        <v>43271</v>
      </c>
      <c r="B177" s="59"/>
    </row>
    <row r="178" spans="1:2">
      <c r="A178" s="50">
        <v>43272</v>
      </c>
      <c r="B178" s="59"/>
    </row>
    <row r="179" spans="1:2">
      <c r="A179" s="50">
        <v>43273</v>
      </c>
      <c r="B179" s="59"/>
    </row>
    <row r="180" spans="1:2">
      <c r="A180" s="50">
        <v>43274</v>
      </c>
      <c r="B180" s="59"/>
    </row>
    <row r="181" spans="1:2">
      <c r="A181" s="50">
        <v>43275</v>
      </c>
      <c r="B181" s="59"/>
    </row>
    <row r="182" spans="1:2">
      <c r="A182" s="50">
        <v>43276</v>
      </c>
      <c r="B182" s="59"/>
    </row>
    <row r="183" spans="1:2">
      <c r="A183" s="50">
        <v>43277</v>
      </c>
      <c r="B183" s="59"/>
    </row>
    <row r="184" spans="1:2">
      <c r="A184" s="50">
        <v>43278</v>
      </c>
      <c r="B184" s="59"/>
    </row>
    <row r="185" spans="1:2">
      <c r="A185" s="50">
        <v>43279</v>
      </c>
      <c r="B185" s="59"/>
    </row>
    <row r="186" spans="1:2">
      <c r="A186" s="50">
        <v>43280</v>
      </c>
      <c r="B186" s="59"/>
    </row>
    <row r="187" spans="1:2">
      <c r="A187" s="50">
        <v>43281</v>
      </c>
      <c r="B187" s="59"/>
    </row>
    <row r="188" spans="1:2">
      <c r="A188" s="50">
        <v>43282</v>
      </c>
    </row>
    <row r="189" spans="1:2">
      <c r="A189" s="50">
        <v>43283</v>
      </c>
    </row>
    <row r="190" spans="1:2">
      <c r="A190" s="50">
        <v>43284</v>
      </c>
    </row>
    <row r="191" spans="1:2">
      <c r="A191" s="50">
        <v>43285</v>
      </c>
    </row>
    <row r="192" spans="1:2">
      <c r="A192" s="50">
        <v>43286</v>
      </c>
    </row>
    <row r="193" spans="1:1">
      <c r="A193" s="50">
        <v>43287</v>
      </c>
    </row>
    <row r="194" spans="1:1">
      <c r="A194" s="50">
        <v>43288</v>
      </c>
    </row>
    <row r="195" spans="1:1">
      <c r="A195" s="50">
        <v>43289</v>
      </c>
    </row>
    <row r="196" spans="1:1">
      <c r="A196" s="50">
        <v>43290</v>
      </c>
    </row>
    <row r="197" spans="1:1">
      <c r="A197" s="50">
        <v>43291</v>
      </c>
    </row>
    <row r="198" spans="1:1">
      <c r="A198" s="50">
        <v>43292</v>
      </c>
    </row>
    <row r="199" spans="1:1">
      <c r="A199" s="50">
        <v>43293</v>
      </c>
    </row>
    <row r="200" spans="1:1">
      <c r="A200" s="50">
        <v>43294</v>
      </c>
    </row>
    <row r="201" spans="1:1">
      <c r="A201" s="50">
        <v>43295</v>
      </c>
    </row>
    <row r="202" spans="1:1">
      <c r="A202" s="50">
        <v>43296</v>
      </c>
    </row>
    <row r="203" spans="1:1">
      <c r="A203" s="50">
        <v>43297</v>
      </c>
    </row>
    <row r="204" spans="1:1">
      <c r="A204" s="50">
        <v>43298</v>
      </c>
    </row>
    <row r="205" spans="1:1">
      <c r="A205" s="50">
        <v>43299</v>
      </c>
    </row>
    <row r="206" spans="1:1">
      <c r="A206" s="50">
        <v>43300</v>
      </c>
    </row>
    <row r="207" spans="1:1">
      <c r="A207" s="50">
        <v>43301</v>
      </c>
    </row>
    <row r="208" spans="1:1">
      <c r="A208" s="50">
        <v>43302</v>
      </c>
    </row>
    <row r="209" spans="1:1">
      <c r="A209" s="50">
        <v>43303</v>
      </c>
    </row>
    <row r="210" spans="1:1">
      <c r="A210" s="50">
        <v>43304</v>
      </c>
    </row>
    <row r="211" spans="1:1">
      <c r="A211" s="50">
        <v>43305</v>
      </c>
    </row>
    <row r="212" spans="1:1">
      <c r="A212" s="50">
        <v>43306</v>
      </c>
    </row>
    <row r="213" spans="1:1">
      <c r="A213" s="50">
        <v>43307</v>
      </c>
    </row>
    <row r="214" spans="1:1">
      <c r="A214" s="50">
        <v>43308</v>
      </c>
    </row>
    <row r="215" spans="1:1">
      <c r="A215" s="50">
        <v>43309</v>
      </c>
    </row>
    <row r="216" spans="1:1">
      <c r="A216" s="50">
        <v>43310</v>
      </c>
    </row>
    <row r="217" spans="1:1">
      <c r="A217" s="50">
        <v>43311</v>
      </c>
    </row>
    <row r="218" spans="1:1">
      <c r="A218" s="50">
        <v>43312</v>
      </c>
    </row>
    <row r="219" spans="1:1">
      <c r="A219" s="50">
        <v>43313</v>
      </c>
    </row>
    <row r="220" spans="1:1">
      <c r="A220" s="50">
        <v>43314</v>
      </c>
    </row>
    <row r="221" spans="1:1">
      <c r="A221" s="50">
        <v>43315</v>
      </c>
    </row>
    <row r="222" spans="1:1">
      <c r="A222" s="50">
        <v>43316</v>
      </c>
    </row>
    <row r="223" spans="1:1">
      <c r="A223" s="50">
        <v>43317</v>
      </c>
    </row>
    <row r="224" spans="1:1">
      <c r="A224" s="50">
        <v>43318</v>
      </c>
    </row>
    <row r="225" spans="1:1">
      <c r="A225" s="50">
        <v>43319</v>
      </c>
    </row>
    <row r="226" spans="1:1">
      <c r="A226" s="50">
        <v>43320</v>
      </c>
    </row>
    <row r="227" spans="1:1">
      <c r="A227" s="50">
        <v>43321</v>
      </c>
    </row>
    <row r="228" spans="1:1">
      <c r="A228" s="50">
        <v>43322</v>
      </c>
    </row>
    <row r="229" spans="1:1">
      <c r="A229" s="50">
        <v>43323</v>
      </c>
    </row>
    <row r="230" spans="1:1">
      <c r="A230" s="50">
        <v>43324</v>
      </c>
    </row>
    <row r="231" spans="1:1">
      <c r="A231" s="50">
        <v>43325</v>
      </c>
    </row>
    <row r="232" spans="1:1">
      <c r="A232" s="50">
        <v>43326</v>
      </c>
    </row>
    <row r="233" spans="1:1">
      <c r="A233" s="50">
        <v>43327</v>
      </c>
    </row>
    <row r="234" spans="1:1">
      <c r="A234" s="50">
        <v>43328</v>
      </c>
    </row>
    <row r="235" spans="1:1">
      <c r="A235" s="50">
        <v>43329</v>
      </c>
    </row>
    <row r="236" spans="1:1">
      <c r="A236" s="50">
        <v>43330</v>
      </c>
    </row>
    <row r="237" spans="1:1">
      <c r="A237" s="50">
        <v>43331</v>
      </c>
    </row>
    <row r="238" spans="1:1">
      <c r="A238" s="50">
        <v>43332</v>
      </c>
    </row>
    <row r="239" spans="1:1">
      <c r="A239" s="50">
        <v>43333</v>
      </c>
    </row>
    <row r="240" spans="1:1">
      <c r="A240" s="50">
        <v>43334</v>
      </c>
    </row>
    <row r="241" spans="1:1">
      <c r="A241" s="50">
        <v>43335</v>
      </c>
    </row>
    <row r="242" spans="1:1">
      <c r="A242" s="50">
        <v>43336</v>
      </c>
    </row>
    <row r="243" spans="1:1">
      <c r="A243" s="50">
        <v>43337</v>
      </c>
    </row>
    <row r="244" spans="1:1">
      <c r="A244" s="50">
        <v>43338</v>
      </c>
    </row>
    <row r="245" spans="1:1">
      <c r="A245" s="50">
        <v>43339</v>
      </c>
    </row>
    <row r="246" spans="1:1">
      <c r="A246" s="50">
        <v>43340</v>
      </c>
    </row>
    <row r="247" spans="1:1">
      <c r="A247" s="50">
        <v>43341</v>
      </c>
    </row>
    <row r="248" spans="1:1">
      <c r="A248" s="50">
        <v>43342</v>
      </c>
    </row>
    <row r="249" spans="1:1">
      <c r="A249" s="50">
        <v>43343</v>
      </c>
    </row>
    <row r="250" spans="1:1">
      <c r="A250" s="50">
        <v>43344</v>
      </c>
    </row>
    <row r="251" spans="1:1">
      <c r="A251" s="50">
        <v>43345</v>
      </c>
    </row>
    <row r="252" spans="1:1">
      <c r="A252" s="50">
        <v>43346</v>
      </c>
    </row>
    <row r="253" spans="1:1">
      <c r="A253" s="50">
        <v>43347</v>
      </c>
    </row>
    <row r="254" spans="1:1">
      <c r="A254" s="50">
        <v>43348</v>
      </c>
    </row>
    <row r="255" spans="1:1">
      <c r="A255" s="50">
        <v>43349</v>
      </c>
    </row>
    <row r="256" spans="1:1">
      <c r="A256" s="50">
        <v>43350</v>
      </c>
    </row>
    <row r="257" spans="1:1">
      <c r="A257" s="50">
        <v>43351</v>
      </c>
    </row>
    <row r="258" spans="1:1">
      <c r="A258" s="50">
        <v>43352</v>
      </c>
    </row>
    <row r="259" spans="1:1">
      <c r="A259" s="50">
        <v>43353</v>
      </c>
    </row>
    <row r="260" spans="1:1">
      <c r="A260" s="50">
        <v>43354</v>
      </c>
    </row>
    <row r="261" spans="1:1">
      <c r="A261" s="50">
        <v>43355</v>
      </c>
    </row>
    <row r="262" spans="1:1">
      <c r="A262" s="50">
        <v>43356</v>
      </c>
    </row>
    <row r="263" spans="1:1">
      <c r="A263" s="50">
        <v>43357</v>
      </c>
    </row>
    <row r="264" spans="1:1">
      <c r="A264" s="50">
        <v>43358</v>
      </c>
    </row>
    <row r="265" spans="1:1">
      <c r="A265" s="50">
        <v>43359</v>
      </c>
    </row>
    <row r="266" spans="1:1">
      <c r="A266" s="50">
        <v>43360</v>
      </c>
    </row>
    <row r="267" spans="1:1">
      <c r="A267" s="50">
        <v>43361</v>
      </c>
    </row>
    <row r="268" spans="1:1">
      <c r="A268" s="50">
        <v>43362</v>
      </c>
    </row>
    <row r="269" spans="1:1">
      <c r="A269" s="50">
        <v>43363</v>
      </c>
    </row>
    <row r="270" spans="1:1">
      <c r="A270" s="50">
        <v>43364</v>
      </c>
    </row>
    <row r="271" spans="1:1">
      <c r="A271" s="50">
        <v>43365</v>
      </c>
    </row>
    <row r="272" spans="1:1">
      <c r="A272" s="50">
        <v>43366</v>
      </c>
    </row>
    <row r="273" spans="1:1">
      <c r="A273" s="50">
        <v>43367</v>
      </c>
    </row>
    <row r="274" spans="1:1">
      <c r="A274" s="50">
        <v>43368</v>
      </c>
    </row>
    <row r="275" spans="1:1">
      <c r="A275" s="50">
        <v>43369</v>
      </c>
    </row>
    <row r="276" spans="1:1">
      <c r="A276" s="50">
        <v>43370</v>
      </c>
    </row>
    <row r="277" spans="1:1">
      <c r="A277" s="50">
        <v>43371</v>
      </c>
    </row>
    <row r="278" spans="1:1">
      <c r="A278" s="50">
        <v>43372</v>
      </c>
    </row>
    <row r="279" spans="1:1">
      <c r="A279" s="50">
        <v>43373</v>
      </c>
    </row>
    <row r="280" spans="1:1">
      <c r="A280" s="50">
        <v>43374</v>
      </c>
    </row>
    <row r="281" spans="1:1">
      <c r="A281" s="50">
        <v>43375</v>
      </c>
    </row>
    <row r="282" spans="1:1">
      <c r="A282" s="50">
        <v>43376</v>
      </c>
    </row>
    <row r="283" spans="1:1">
      <c r="A283" s="50">
        <v>43377</v>
      </c>
    </row>
    <row r="284" spans="1:1">
      <c r="A284" s="50">
        <v>43378</v>
      </c>
    </row>
    <row r="285" spans="1:1">
      <c r="A285" s="50">
        <v>43379</v>
      </c>
    </row>
    <row r="286" spans="1:1">
      <c r="A286" s="50">
        <v>43380</v>
      </c>
    </row>
    <row r="287" spans="1:1">
      <c r="A287" s="50">
        <v>43381</v>
      </c>
    </row>
    <row r="288" spans="1:1">
      <c r="A288" s="50">
        <v>43382</v>
      </c>
    </row>
    <row r="289" spans="1:1">
      <c r="A289" s="50">
        <v>43383</v>
      </c>
    </row>
    <row r="290" spans="1:1">
      <c r="A290" s="50">
        <v>43384</v>
      </c>
    </row>
    <row r="291" spans="1:1">
      <c r="A291" s="50">
        <v>43385</v>
      </c>
    </row>
    <row r="292" spans="1:1">
      <c r="A292" s="50">
        <v>43386</v>
      </c>
    </row>
    <row r="293" spans="1:1">
      <c r="A293" s="50">
        <v>43387</v>
      </c>
    </row>
    <row r="294" spans="1:1">
      <c r="A294" s="50">
        <v>43388</v>
      </c>
    </row>
    <row r="295" spans="1:1">
      <c r="A295" s="50">
        <v>43389</v>
      </c>
    </row>
    <row r="296" spans="1:1">
      <c r="A296" s="50">
        <v>43390</v>
      </c>
    </row>
    <row r="297" spans="1:1">
      <c r="A297" s="50">
        <v>43391</v>
      </c>
    </row>
    <row r="298" spans="1:1">
      <c r="A298" s="50">
        <v>43392</v>
      </c>
    </row>
    <row r="299" spans="1:1">
      <c r="A299" s="50">
        <v>43393</v>
      </c>
    </row>
    <row r="300" spans="1:1">
      <c r="A300" s="50">
        <v>43394</v>
      </c>
    </row>
    <row r="301" spans="1:1">
      <c r="A301" s="50">
        <v>43395</v>
      </c>
    </row>
    <row r="302" spans="1:1">
      <c r="A302" s="50">
        <v>43396</v>
      </c>
    </row>
    <row r="303" spans="1:1">
      <c r="A303" s="50">
        <v>43397</v>
      </c>
    </row>
    <row r="304" spans="1:1">
      <c r="A304" s="50">
        <v>43398</v>
      </c>
    </row>
    <row r="305" spans="1:1">
      <c r="A305" s="50">
        <v>43399</v>
      </c>
    </row>
    <row r="306" spans="1:1">
      <c r="A306" s="50">
        <v>43400</v>
      </c>
    </row>
    <row r="307" spans="1:1">
      <c r="A307" s="50">
        <v>43401</v>
      </c>
    </row>
    <row r="308" spans="1:1">
      <c r="A308" s="50">
        <v>43402</v>
      </c>
    </row>
    <row r="309" spans="1:1">
      <c r="A309" s="50">
        <v>43403</v>
      </c>
    </row>
    <row r="310" spans="1:1">
      <c r="A310" s="50">
        <v>43404</v>
      </c>
    </row>
    <row r="311" spans="1:1">
      <c r="A311" s="50">
        <v>43405</v>
      </c>
    </row>
    <row r="312" spans="1:1">
      <c r="A312" s="50">
        <v>43406</v>
      </c>
    </row>
    <row r="313" spans="1:1">
      <c r="A313" s="50">
        <v>43407</v>
      </c>
    </row>
    <row r="314" spans="1:1">
      <c r="A314" s="50">
        <v>43408</v>
      </c>
    </row>
    <row r="315" spans="1:1">
      <c r="A315" s="50">
        <v>43409</v>
      </c>
    </row>
    <row r="316" spans="1:1">
      <c r="A316" s="50">
        <v>43410</v>
      </c>
    </row>
    <row r="317" spans="1:1">
      <c r="A317" s="50">
        <v>43411</v>
      </c>
    </row>
    <row r="318" spans="1:1">
      <c r="A318" s="50">
        <v>43412</v>
      </c>
    </row>
    <row r="319" spans="1:1">
      <c r="A319" s="50">
        <v>43413</v>
      </c>
    </row>
    <row r="320" spans="1:1">
      <c r="A320" s="50">
        <v>43414</v>
      </c>
    </row>
    <row r="321" spans="1:1">
      <c r="A321" s="50">
        <v>43415</v>
      </c>
    </row>
    <row r="322" spans="1:1">
      <c r="A322" s="50">
        <v>43416</v>
      </c>
    </row>
    <row r="323" spans="1:1">
      <c r="A323" s="50">
        <v>43417</v>
      </c>
    </row>
    <row r="324" spans="1:1">
      <c r="A324" s="50">
        <v>43418</v>
      </c>
    </row>
    <row r="325" spans="1:1">
      <c r="A325" s="50">
        <v>43419</v>
      </c>
    </row>
    <row r="326" spans="1:1">
      <c r="A326" s="50">
        <v>43420</v>
      </c>
    </row>
    <row r="327" spans="1:1">
      <c r="A327" s="50">
        <v>43421</v>
      </c>
    </row>
    <row r="328" spans="1:1">
      <c r="A328" s="50">
        <v>43422</v>
      </c>
    </row>
    <row r="329" spans="1:1">
      <c r="A329" s="50">
        <v>43423</v>
      </c>
    </row>
    <row r="330" spans="1:1">
      <c r="A330" s="50">
        <v>43424</v>
      </c>
    </row>
    <row r="331" spans="1:1">
      <c r="A331" s="50">
        <v>43425</v>
      </c>
    </row>
    <row r="332" spans="1:1">
      <c r="A332" s="50">
        <v>43426</v>
      </c>
    </row>
    <row r="333" spans="1:1">
      <c r="A333" s="50">
        <v>43427</v>
      </c>
    </row>
    <row r="334" spans="1:1">
      <c r="A334" s="50">
        <v>43428</v>
      </c>
    </row>
    <row r="335" spans="1:1">
      <c r="A335" s="50">
        <v>43429</v>
      </c>
    </row>
    <row r="336" spans="1:1">
      <c r="A336" s="50">
        <v>43430</v>
      </c>
    </row>
    <row r="337" spans="1:1">
      <c r="A337" s="50">
        <v>43431</v>
      </c>
    </row>
    <row r="338" spans="1:1">
      <c r="A338" s="50">
        <v>43432</v>
      </c>
    </row>
    <row r="339" spans="1:1">
      <c r="A339" s="50">
        <v>43433</v>
      </c>
    </row>
    <row r="340" spans="1:1">
      <c r="A340" s="50">
        <v>43434</v>
      </c>
    </row>
    <row r="341" spans="1:1">
      <c r="A341" s="50">
        <v>43435</v>
      </c>
    </row>
    <row r="342" spans="1:1">
      <c r="A342" s="50">
        <v>43436</v>
      </c>
    </row>
    <row r="343" spans="1:1">
      <c r="A343" s="50">
        <v>43437</v>
      </c>
    </row>
    <row r="344" spans="1:1">
      <c r="A344" s="50">
        <v>43438</v>
      </c>
    </row>
    <row r="345" spans="1:1">
      <c r="A345" s="50">
        <v>43439</v>
      </c>
    </row>
    <row r="346" spans="1:1">
      <c r="A346" s="50">
        <v>43440</v>
      </c>
    </row>
    <row r="347" spans="1:1">
      <c r="A347" s="50">
        <v>43441</v>
      </c>
    </row>
    <row r="348" spans="1:1">
      <c r="A348" s="50">
        <v>43442</v>
      </c>
    </row>
    <row r="349" spans="1:1">
      <c r="A349" s="50">
        <v>43443</v>
      </c>
    </row>
    <row r="350" spans="1:1">
      <c r="A350" s="50">
        <v>43444</v>
      </c>
    </row>
    <row r="351" spans="1:1">
      <c r="A351" s="50">
        <v>43445</v>
      </c>
    </row>
    <row r="352" spans="1:1">
      <c r="A352" s="50">
        <v>43446</v>
      </c>
    </row>
    <row r="353" spans="1:1">
      <c r="A353" s="50">
        <v>43447</v>
      </c>
    </row>
    <row r="354" spans="1:1">
      <c r="A354" s="50">
        <v>43448</v>
      </c>
    </row>
    <row r="355" spans="1:1">
      <c r="A355" s="50">
        <v>43449</v>
      </c>
    </row>
    <row r="356" spans="1:1">
      <c r="A356" s="50">
        <v>43450</v>
      </c>
    </row>
    <row r="357" spans="1:1">
      <c r="A357" s="50">
        <v>43451</v>
      </c>
    </row>
    <row r="358" spans="1:1">
      <c r="A358" s="50">
        <v>43452</v>
      </c>
    </row>
    <row r="359" spans="1:1">
      <c r="A359" s="50">
        <v>43453</v>
      </c>
    </row>
    <row r="360" spans="1:1">
      <c r="A360" s="50">
        <v>43454</v>
      </c>
    </row>
    <row r="361" spans="1:1">
      <c r="A361" s="50">
        <v>43455</v>
      </c>
    </row>
    <row r="362" spans="1:1">
      <c r="A362" s="50">
        <v>43456</v>
      </c>
    </row>
    <row r="363" spans="1:1">
      <c r="A363" s="50">
        <v>43457</v>
      </c>
    </row>
    <row r="364" spans="1:1">
      <c r="A364" s="50">
        <v>43458</v>
      </c>
    </row>
    <row r="365" spans="1:1">
      <c r="A365" s="50">
        <v>43459</v>
      </c>
    </row>
    <row r="366" spans="1:1">
      <c r="A366" s="50">
        <v>43460</v>
      </c>
    </row>
    <row r="367" spans="1:1">
      <c r="A367" s="50">
        <v>43461</v>
      </c>
    </row>
    <row r="368" spans="1:1">
      <c r="A368" s="50">
        <v>43462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F2" sqref="F2"/>
    </sheetView>
  </sheetViews>
  <sheetFormatPr baseColWidth="10" defaultRowHeight="12" x14ac:dyDescent="0"/>
  <cols>
    <col min="2" max="2" width="46.5" customWidth="1"/>
    <col min="3" max="3" width="24.1640625" customWidth="1"/>
    <col min="4" max="4" width="30.5" customWidth="1"/>
    <col min="5" max="5" width="39.6640625" customWidth="1"/>
  </cols>
  <sheetData>
    <row r="1" spans="1:6" ht="21">
      <c r="A1" s="39"/>
      <c r="B1" s="39"/>
      <c r="C1" s="39"/>
      <c r="D1" s="39"/>
      <c r="E1" s="39"/>
    </row>
    <row r="2" spans="1:6" ht="26">
      <c r="A2" s="39" t="s">
        <v>40</v>
      </c>
      <c r="B2" s="39" t="s">
        <v>41</v>
      </c>
      <c r="C2" s="39" t="s">
        <v>42</v>
      </c>
      <c r="D2" s="39" t="s">
        <v>43</v>
      </c>
      <c r="E2" s="39" t="s">
        <v>268</v>
      </c>
      <c r="F2" t="s">
        <v>277</v>
      </c>
    </row>
    <row r="3" spans="1:6" ht="63">
      <c r="A3" s="39"/>
      <c r="B3" s="39" t="s">
        <v>44</v>
      </c>
      <c r="C3" s="39">
        <v>36</v>
      </c>
      <c r="D3" s="39">
        <v>25</v>
      </c>
      <c r="E3" s="39" t="s">
        <v>153</v>
      </c>
    </row>
    <row r="4" spans="1:6" ht="21">
      <c r="A4" s="39"/>
      <c r="B4" s="39"/>
      <c r="C4" s="39">
        <v>25</v>
      </c>
      <c r="D4" s="39">
        <v>25</v>
      </c>
      <c r="E4" s="39" t="s">
        <v>154</v>
      </c>
    </row>
    <row r="5" spans="1:6" ht="21">
      <c r="A5" s="39"/>
      <c r="B5" s="39"/>
      <c r="C5" s="39"/>
      <c r="D5" s="39"/>
      <c r="E5" s="39"/>
    </row>
    <row r="6" spans="1:6" ht="21">
      <c r="A6" s="39"/>
      <c r="B6" s="39"/>
      <c r="C6" s="39"/>
      <c r="D6" s="39"/>
      <c r="E6" s="39"/>
    </row>
    <row r="7" spans="1:6" ht="21">
      <c r="A7" s="39"/>
      <c r="B7" s="39"/>
      <c r="C7" s="39"/>
      <c r="D7" s="39"/>
      <c r="E7" s="39"/>
    </row>
    <row r="8" spans="1:6" ht="21">
      <c r="A8" s="39"/>
      <c r="B8" s="39"/>
      <c r="C8" s="39"/>
      <c r="D8" s="39"/>
      <c r="E8" s="39"/>
    </row>
    <row r="9" spans="1:6" ht="21">
      <c r="A9" s="39"/>
      <c r="B9" s="39"/>
      <c r="C9" s="39"/>
      <c r="D9" s="39"/>
      <c r="E9" s="39"/>
    </row>
    <row r="10" spans="1:6" ht="21">
      <c r="A10" s="39"/>
      <c r="B10" s="39"/>
      <c r="C10" s="39"/>
      <c r="D10" s="39"/>
      <c r="E10" s="39"/>
    </row>
    <row r="11" spans="1:6" ht="21">
      <c r="A11" s="39"/>
      <c r="B11" s="39"/>
      <c r="C11" s="39"/>
      <c r="D11" s="39"/>
      <c r="E11" s="39"/>
    </row>
    <row r="12" spans="1:6" ht="21">
      <c r="A12" s="39"/>
      <c r="B12" s="39"/>
      <c r="C12" s="39"/>
      <c r="D12" s="39"/>
      <c r="E12" s="39"/>
    </row>
    <row r="13" spans="1:6" ht="21">
      <c r="A13" s="39"/>
      <c r="B13" s="39"/>
      <c r="C13" s="39"/>
      <c r="D13" s="39"/>
      <c r="E13" s="39"/>
    </row>
    <row r="14" spans="1:6" ht="21">
      <c r="A14" s="39"/>
      <c r="B14" s="39"/>
      <c r="C14" s="39"/>
      <c r="D14" s="39"/>
      <c r="E14" s="39"/>
    </row>
    <row r="15" spans="1:6" ht="21">
      <c r="A15" s="39"/>
      <c r="B15" s="39"/>
      <c r="C15" s="39"/>
      <c r="D15" s="39"/>
      <c r="E15" s="39"/>
    </row>
    <row r="16" spans="1:6" ht="21">
      <c r="A16" s="39"/>
      <c r="B16" s="39"/>
      <c r="C16" s="39"/>
      <c r="D16" s="39"/>
      <c r="E16" s="39"/>
    </row>
    <row r="17" spans="1:5" ht="21">
      <c r="A17" s="39"/>
      <c r="B17" s="39"/>
      <c r="C17" s="39"/>
      <c r="D17" s="39"/>
      <c r="E17" s="39"/>
    </row>
    <row r="18" spans="1:5" ht="21">
      <c r="A18" s="39"/>
      <c r="B18" s="39"/>
      <c r="C18" s="39"/>
      <c r="D18" s="39"/>
      <c r="E18" s="39"/>
    </row>
    <row r="19" spans="1:5" ht="21">
      <c r="A19" s="39"/>
      <c r="B19" s="39"/>
      <c r="C19" s="39"/>
      <c r="D19" s="39"/>
      <c r="E19" s="39"/>
    </row>
    <row r="20" spans="1:5" ht="21">
      <c r="A20" s="39"/>
      <c r="B20" s="39"/>
      <c r="C20" s="39"/>
      <c r="D20" s="39"/>
      <c r="E20" s="39"/>
    </row>
    <row r="21" spans="1:5" ht="21">
      <c r="A21" s="39"/>
      <c r="B21" s="39"/>
      <c r="C21" s="39"/>
      <c r="D21" s="39"/>
      <c r="E21" s="39"/>
    </row>
    <row r="22" spans="1:5" ht="21">
      <c r="A22" s="39"/>
      <c r="B22" s="39"/>
      <c r="C22" s="39"/>
      <c r="D22" s="39"/>
      <c r="E22" s="39"/>
    </row>
    <row r="23" spans="1:5" ht="21">
      <c r="A23" s="39"/>
      <c r="B23" s="39"/>
      <c r="C23" s="39"/>
      <c r="D23" s="39"/>
      <c r="E23" s="39"/>
    </row>
    <row r="24" spans="1:5" ht="21">
      <c r="A24" s="39"/>
      <c r="B24" s="39"/>
      <c r="C24" s="39"/>
      <c r="D24" s="39"/>
      <c r="E24" s="39"/>
    </row>
    <row r="25" spans="1:5" ht="21">
      <c r="A25" s="39"/>
      <c r="B25" s="39"/>
      <c r="C25" s="39"/>
      <c r="D25" s="39"/>
      <c r="E25" s="39"/>
    </row>
    <row r="26" spans="1:5" ht="21">
      <c r="A26" s="39"/>
      <c r="B26" s="39"/>
      <c r="C26" s="39"/>
      <c r="D26" s="39"/>
      <c r="E26" s="39"/>
    </row>
    <row r="27" spans="1:5" ht="21">
      <c r="A27" s="39"/>
      <c r="B27" s="39"/>
      <c r="C27" s="39"/>
      <c r="D27" s="39"/>
      <c r="E27" s="39"/>
    </row>
    <row r="28" spans="1:5" ht="21">
      <c r="A28" s="39"/>
      <c r="B28" s="39"/>
      <c r="C28" s="39"/>
      <c r="D28" s="39"/>
      <c r="E28" s="39"/>
    </row>
    <row r="29" spans="1:5" ht="21">
      <c r="A29" s="39"/>
      <c r="B29" s="39"/>
      <c r="C29" s="39"/>
      <c r="D29" s="39"/>
      <c r="E29" s="39"/>
    </row>
    <row r="30" spans="1:5" ht="21">
      <c r="A30" s="39"/>
      <c r="B30" s="39"/>
      <c r="C30" s="39"/>
      <c r="D30" s="39"/>
      <c r="E30" s="39"/>
    </row>
    <row r="31" spans="1:5" ht="21">
      <c r="A31" s="39"/>
      <c r="B31" s="39"/>
      <c r="C31" s="39"/>
      <c r="D31" s="39"/>
      <c r="E31" s="39"/>
    </row>
    <row r="32" spans="1:5" ht="21">
      <c r="A32" s="39"/>
      <c r="B32" s="39"/>
      <c r="C32" s="39"/>
      <c r="D32" s="39"/>
      <c r="E32" s="39"/>
    </row>
    <row r="33" spans="1:5" ht="21">
      <c r="A33" s="39"/>
      <c r="B33" s="39"/>
      <c r="C33" s="39"/>
      <c r="D33" s="39"/>
      <c r="E33" s="39"/>
    </row>
    <row r="34" spans="1:5" ht="21">
      <c r="A34" s="39"/>
      <c r="B34" s="39"/>
      <c r="C34" s="39"/>
      <c r="D34" s="39"/>
      <c r="E34" s="39"/>
    </row>
    <row r="35" spans="1:5" ht="21">
      <c r="A35" s="39"/>
      <c r="B35" s="39"/>
      <c r="C35" s="39"/>
      <c r="D35" s="39"/>
      <c r="E35" s="39"/>
    </row>
    <row r="36" spans="1:5" ht="21">
      <c r="A36" s="39"/>
      <c r="B36" s="39"/>
      <c r="C36" s="39"/>
      <c r="D36" s="39"/>
      <c r="E36" s="39"/>
    </row>
    <row r="37" spans="1:5" ht="21">
      <c r="A37" s="39"/>
      <c r="B37" s="39"/>
      <c r="C37" s="39"/>
      <c r="D37" s="39"/>
      <c r="E37" s="39"/>
    </row>
    <row r="38" spans="1:5" ht="21">
      <c r="A38" s="39"/>
      <c r="B38" s="39"/>
      <c r="C38" s="39"/>
      <c r="D38" s="39"/>
      <c r="E38" s="39"/>
    </row>
    <row r="39" spans="1:5" ht="21">
      <c r="A39" s="39"/>
      <c r="B39" s="39"/>
      <c r="C39" s="39"/>
      <c r="D39" s="39"/>
      <c r="E39" s="39"/>
    </row>
    <row r="40" spans="1:5" ht="21">
      <c r="A40" s="39"/>
      <c r="B40" s="39"/>
      <c r="C40" s="39"/>
      <c r="D40" s="39"/>
      <c r="E40" s="39"/>
    </row>
    <row r="41" spans="1:5" ht="21">
      <c r="A41" s="39"/>
      <c r="B41" s="39"/>
      <c r="C41" s="39"/>
      <c r="D41" s="39"/>
      <c r="E41" s="3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4" sqref="A14"/>
    </sheetView>
  </sheetViews>
  <sheetFormatPr baseColWidth="10" defaultRowHeight="12" x14ac:dyDescent="0"/>
  <cols>
    <col min="1" max="1" width="74.6640625" customWidth="1"/>
    <col min="2" max="2" width="30.5" customWidth="1"/>
  </cols>
  <sheetData>
    <row r="1" spans="1:5" ht="51" customHeight="1">
      <c r="A1" t="s">
        <v>50</v>
      </c>
      <c r="B1" t="s">
        <v>51</v>
      </c>
    </row>
    <row r="2" spans="1:5" ht="23">
      <c r="A2" s="40" t="s">
        <v>6</v>
      </c>
      <c r="B2" s="40" t="s">
        <v>6</v>
      </c>
      <c r="C2" s="39"/>
      <c r="D2" s="39"/>
      <c r="E2" s="39"/>
    </row>
    <row r="3" spans="1:5" ht="23">
      <c r="A3" s="40" t="s">
        <v>7</v>
      </c>
      <c r="B3" s="40" t="s">
        <v>7</v>
      </c>
      <c r="C3" s="39"/>
      <c r="D3" s="39"/>
      <c r="E3" s="39"/>
    </row>
    <row r="4" spans="1:5" ht="23">
      <c r="A4" s="40" t="s">
        <v>8</v>
      </c>
      <c r="B4" s="39" t="s">
        <v>45</v>
      </c>
      <c r="C4" s="39"/>
      <c r="D4" s="39"/>
      <c r="E4" s="39"/>
    </row>
    <row r="5" spans="1:5" ht="23">
      <c r="A5" s="40" t="s">
        <v>9</v>
      </c>
      <c r="B5" s="39" t="s">
        <v>47</v>
      </c>
      <c r="C5" s="39"/>
      <c r="D5" s="39"/>
      <c r="E5" s="39"/>
    </row>
    <row r="6" spans="1:5" ht="23">
      <c r="A6" s="40" t="s">
        <v>10</v>
      </c>
      <c r="B6" s="39" t="s">
        <v>46</v>
      </c>
      <c r="C6" s="39"/>
      <c r="D6" s="39"/>
      <c r="E6" s="39"/>
    </row>
    <row r="7" spans="1:5" ht="23">
      <c r="A7" s="40" t="s">
        <v>11</v>
      </c>
      <c r="B7" s="40" t="s">
        <v>11</v>
      </c>
      <c r="C7" s="39"/>
      <c r="D7" s="39"/>
      <c r="E7" s="39"/>
    </row>
    <row r="8" spans="1:5" ht="23">
      <c r="A8" s="41" t="s">
        <v>21</v>
      </c>
      <c r="B8" s="41" t="s">
        <v>21</v>
      </c>
      <c r="C8" s="39"/>
      <c r="D8" s="39"/>
      <c r="E8" s="39"/>
    </row>
    <row r="9" spans="1:5" ht="21">
      <c r="A9" s="39"/>
      <c r="B9" s="39"/>
      <c r="C9" s="39"/>
      <c r="D9" s="39"/>
      <c r="E9" s="39"/>
    </row>
    <row r="10" spans="1:5" ht="21">
      <c r="A10" s="39"/>
      <c r="B10" s="39"/>
      <c r="C10" s="39"/>
      <c r="D10" s="39"/>
      <c r="E10" s="39"/>
    </row>
    <row r="11" spans="1:5" ht="21">
      <c r="A11" s="39" t="s">
        <v>52</v>
      </c>
      <c r="B11" s="39"/>
      <c r="C11" s="39"/>
      <c r="D11" s="39"/>
      <c r="E11" s="39"/>
    </row>
    <row r="12" spans="1:5" ht="21">
      <c r="A12" s="39"/>
      <c r="B12" s="39"/>
      <c r="C12" s="39"/>
      <c r="D12" s="39"/>
      <c r="E12" s="39"/>
    </row>
    <row r="13" spans="1:5" ht="63">
      <c r="A13" s="39" t="s">
        <v>53</v>
      </c>
      <c r="B13" s="39"/>
      <c r="C13" s="39"/>
      <c r="D13" s="39"/>
      <c r="E13" s="39"/>
    </row>
    <row r="14" spans="1:5" ht="21">
      <c r="A14" s="39"/>
      <c r="B14" s="39"/>
      <c r="C14" s="39"/>
      <c r="D14" s="39"/>
      <c r="E14" s="39"/>
    </row>
    <row r="15" spans="1:5" ht="21">
      <c r="A15" s="39"/>
      <c r="B15" s="39"/>
      <c r="C15" s="39"/>
      <c r="D15" s="39"/>
      <c r="E15" s="39"/>
    </row>
    <row r="16" spans="1:5" ht="21">
      <c r="A16" s="39"/>
      <c r="B16" s="39"/>
      <c r="C16" s="39"/>
      <c r="D16" s="39"/>
      <c r="E16" s="39"/>
    </row>
    <row r="17" spans="1:5" ht="21">
      <c r="A17" s="39"/>
      <c r="B17" s="39"/>
      <c r="C17" s="39"/>
      <c r="D17" s="39"/>
      <c r="E17" s="39"/>
    </row>
    <row r="18" spans="1:5" ht="21">
      <c r="A18" s="39"/>
      <c r="B18" s="39"/>
      <c r="C18" s="39"/>
      <c r="D18" s="39"/>
      <c r="E18" s="39"/>
    </row>
    <row r="19" spans="1:5" ht="21">
      <c r="A19" s="39"/>
      <c r="B19" s="39"/>
      <c r="C19" s="39"/>
      <c r="D19" s="39"/>
      <c r="E19" s="39"/>
    </row>
    <row r="20" spans="1:5" ht="21">
      <c r="A20" s="39"/>
      <c r="B20" s="39"/>
      <c r="C20" s="39"/>
      <c r="D20" s="39"/>
      <c r="E20" s="39"/>
    </row>
    <row r="21" spans="1:5" ht="21">
      <c r="A21" s="39"/>
      <c r="B21" s="39"/>
      <c r="C21" s="39"/>
      <c r="D21" s="39"/>
      <c r="E21" s="39"/>
    </row>
    <row r="22" spans="1:5" ht="21">
      <c r="A22" s="39"/>
      <c r="B22" s="39"/>
      <c r="C22" s="39"/>
      <c r="D22" s="39"/>
      <c r="E22" s="39"/>
    </row>
    <row r="23" spans="1:5" ht="21">
      <c r="A23" s="39"/>
      <c r="B23" s="39"/>
      <c r="C23" s="39"/>
      <c r="D23" s="39"/>
      <c r="E23" s="39"/>
    </row>
    <row r="24" spans="1:5" ht="21">
      <c r="A24" s="39"/>
      <c r="B24" s="39"/>
      <c r="C24" s="39"/>
      <c r="D24" s="39"/>
      <c r="E24" s="39"/>
    </row>
    <row r="25" spans="1:5" ht="21">
      <c r="A25" s="39"/>
      <c r="B25" s="39"/>
      <c r="C25" s="39"/>
      <c r="D25" s="39"/>
      <c r="E25" s="39"/>
    </row>
    <row r="26" spans="1:5" ht="21">
      <c r="A26" s="39"/>
      <c r="B26" s="39"/>
      <c r="C26" s="39"/>
      <c r="D26" s="39"/>
      <c r="E26" s="3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50" workbookViewId="0">
      <selection activeCell="C11" sqref="C11"/>
    </sheetView>
  </sheetViews>
  <sheetFormatPr baseColWidth="10" defaultRowHeight="12" x14ac:dyDescent="0"/>
  <cols>
    <col min="1" max="1" width="27.1640625" customWidth="1"/>
    <col min="2" max="2" width="23.33203125" customWidth="1"/>
    <col min="3" max="3" width="42.5" customWidth="1"/>
    <col min="4" max="4" width="28.5" customWidth="1"/>
  </cols>
  <sheetData>
    <row r="1" spans="1:10" ht="23">
      <c r="A1" s="44" t="s">
        <v>40</v>
      </c>
      <c r="B1" s="44"/>
      <c r="C1" s="44"/>
      <c r="D1" s="44"/>
      <c r="E1" s="44"/>
      <c r="F1" s="44"/>
      <c r="G1" s="44"/>
      <c r="H1" s="44"/>
      <c r="I1" s="44"/>
      <c r="J1" s="44"/>
    </row>
    <row r="2" spans="1:10" ht="23">
      <c r="A2" s="44" t="s">
        <v>142</v>
      </c>
      <c r="B2" s="44"/>
      <c r="C2" s="44"/>
      <c r="D2" s="44" t="s">
        <v>91</v>
      </c>
      <c r="E2" s="44"/>
      <c r="F2" s="44"/>
      <c r="G2" s="44"/>
      <c r="H2" s="44"/>
      <c r="I2" s="44"/>
      <c r="J2" s="44"/>
    </row>
    <row r="3" spans="1:10" ht="46">
      <c r="A3" s="44"/>
      <c r="B3" s="44" t="s">
        <v>140</v>
      </c>
      <c r="C3" s="48">
        <v>365000</v>
      </c>
      <c r="D3" s="44"/>
      <c r="E3" s="44"/>
      <c r="F3" s="44"/>
      <c r="G3" s="44"/>
      <c r="H3" s="44"/>
      <c r="I3" s="44"/>
      <c r="J3" s="44"/>
    </row>
    <row r="4" spans="1:10" ht="23">
      <c r="A4" s="44"/>
      <c r="B4" s="44"/>
      <c r="C4" s="44"/>
      <c r="D4" s="44"/>
      <c r="E4" s="44"/>
      <c r="F4" s="44"/>
      <c r="G4" s="44"/>
      <c r="H4" s="44"/>
      <c r="I4" s="44"/>
      <c r="J4" s="44"/>
    </row>
    <row r="5" spans="1:10" ht="23">
      <c r="A5" s="44"/>
      <c r="B5" s="44" t="s">
        <v>139</v>
      </c>
      <c r="C5" s="44">
        <f>C3/365</f>
        <v>1000</v>
      </c>
      <c r="D5" s="44"/>
      <c r="E5" s="44"/>
      <c r="F5" s="44"/>
      <c r="G5" s="44"/>
      <c r="H5" s="44"/>
      <c r="I5" s="44"/>
      <c r="J5" s="44"/>
    </row>
    <row r="6" spans="1:10" ht="23">
      <c r="A6" s="44"/>
      <c r="B6" s="44"/>
      <c r="C6" s="44"/>
      <c r="D6" s="44"/>
      <c r="E6" s="44"/>
      <c r="F6" s="44"/>
      <c r="G6" s="44"/>
      <c r="H6" s="44"/>
      <c r="I6" s="44"/>
      <c r="J6" s="44"/>
    </row>
    <row r="7" spans="1:10" ht="23">
      <c r="A7" s="44"/>
      <c r="B7" s="44" t="s">
        <v>144</v>
      </c>
      <c r="C7" s="44">
        <v>5</v>
      </c>
      <c r="D7" s="44"/>
      <c r="E7" s="44"/>
      <c r="F7" s="44"/>
      <c r="G7" s="44"/>
      <c r="H7" s="44"/>
      <c r="I7" s="44"/>
      <c r="J7" s="44"/>
    </row>
    <row r="8" spans="1:10" ht="23">
      <c r="A8" s="44"/>
      <c r="B8" s="44" t="s">
        <v>168</v>
      </c>
      <c r="C8" s="44">
        <v>1.75</v>
      </c>
      <c r="D8" s="44"/>
      <c r="E8" s="44"/>
      <c r="F8" s="44"/>
      <c r="G8" s="44"/>
      <c r="H8" s="44"/>
      <c r="I8" s="44"/>
      <c r="J8" s="44"/>
    </row>
    <row r="9" spans="1:10" ht="46">
      <c r="A9" s="44"/>
      <c r="B9" s="44" t="s">
        <v>169</v>
      </c>
      <c r="C9" s="44">
        <v>300</v>
      </c>
      <c r="D9" s="44"/>
      <c r="E9" s="44"/>
      <c r="F9" s="44"/>
      <c r="G9" s="44"/>
      <c r="H9" s="44"/>
      <c r="I9" s="44"/>
      <c r="J9" s="44"/>
    </row>
    <row r="10" spans="1:10" ht="23">
      <c r="A10" s="44"/>
      <c r="B10" s="44"/>
      <c r="C10" s="44"/>
      <c r="D10" s="44"/>
      <c r="E10" s="44"/>
      <c r="F10" s="44"/>
      <c r="G10" s="44"/>
      <c r="H10" s="44"/>
      <c r="I10" s="44"/>
      <c r="J10" s="44"/>
    </row>
    <row r="11" spans="1:10" ht="46">
      <c r="A11" s="44"/>
      <c r="B11" s="44" t="s">
        <v>136</v>
      </c>
      <c r="C11" s="44">
        <f>C5/C7</f>
        <v>200</v>
      </c>
      <c r="D11" s="44"/>
      <c r="E11" s="44"/>
      <c r="F11" s="44"/>
      <c r="G11" s="44"/>
      <c r="H11" s="44"/>
      <c r="I11" s="44"/>
      <c r="J11" s="44"/>
    </row>
    <row r="12" spans="1:10" ht="46">
      <c r="A12" s="44"/>
      <c r="B12" s="44" t="s">
        <v>141</v>
      </c>
      <c r="C12" s="44">
        <v>10</v>
      </c>
      <c r="D12" s="44"/>
      <c r="E12" s="44"/>
      <c r="F12" s="44"/>
      <c r="G12" s="44"/>
      <c r="H12" s="44"/>
      <c r="I12" s="44"/>
      <c r="J12" s="44"/>
    </row>
    <row r="13" spans="1:10" ht="69">
      <c r="A13" s="44"/>
      <c r="B13" s="44" t="s">
        <v>133</v>
      </c>
      <c r="C13" s="44">
        <f>C11/C12</f>
        <v>20</v>
      </c>
      <c r="D13" s="44"/>
      <c r="E13" s="44"/>
      <c r="F13" s="44"/>
      <c r="G13" s="44"/>
      <c r="H13" s="44"/>
      <c r="I13" s="44"/>
      <c r="J13" s="44"/>
    </row>
    <row r="14" spans="1:10" ht="115">
      <c r="A14" s="44"/>
      <c r="B14" s="44" t="s">
        <v>137</v>
      </c>
      <c r="C14" s="44">
        <v>4</v>
      </c>
      <c r="D14" s="44" t="s">
        <v>143</v>
      </c>
      <c r="E14" s="44"/>
      <c r="F14" s="44"/>
      <c r="G14" s="44"/>
      <c r="H14" s="44"/>
      <c r="I14" s="44"/>
      <c r="J14" s="44"/>
    </row>
    <row r="15" spans="1:10" ht="23">
      <c r="A15" s="44"/>
      <c r="B15" s="44"/>
      <c r="C15" s="44"/>
      <c r="D15" s="44"/>
      <c r="E15" s="44"/>
      <c r="F15" s="44"/>
      <c r="G15" s="44"/>
      <c r="H15" s="44"/>
      <c r="I15" s="44"/>
      <c r="J15" s="44"/>
    </row>
    <row r="16" spans="1:10" ht="23">
      <c r="A16" s="44"/>
      <c r="B16" s="44"/>
      <c r="C16" s="44"/>
      <c r="D16" s="44"/>
      <c r="E16" s="44"/>
      <c r="F16" s="44"/>
      <c r="G16" s="44"/>
      <c r="H16" s="44"/>
      <c r="I16" s="44"/>
      <c r="J16" s="44"/>
    </row>
    <row r="17" spans="1:10" ht="46">
      <c r="A17" s="44"/>
      <c r="B17" s="44" t="s">
        <v>145</v>
      </c>
      <c r="C17" s="44"/>
      <c r="D17" s="44"/>
      <c r="E17" s="44"/>
      <c r="F17" s="44"/>
      <c r="G17" s="44"/>
      <c r="H17" s="44"/>
      <c r="I17" s="44"/>
      <c r="J17" s="44"/>
    </row>
    <row r="18" spans="1:10" ht="23">
      <c r="A18" s="44"/>
      <c r="B18" s="44" t="s">
        <v>134</v>
      </c>
      <c r="C18" s="44">
        <v>10</v>
      </c>
      <c r="D18" s="44"/>
      <c r="E18" s="44"/>
      <c r="F18" s="44"/>
      <c r="H18" s="44"/>
      <c r="I18" s="44"/>
      <c r="J18" s="44"/>
    </row>
    <row r="19" spans="1:10" ht="23">
      <c r="A19" s="44"/>
      <c r="B19" s="44" t="s">
        <v>135</v>
      </c>
      <c r="C19" s="44"/>
      <c r="D19" s="44"/>
      <c r="E19" s="44"/>
      <c r="F19" s="44"/>
      <c r="G19" s="44"/>
      <c r="H19" s="44"/>
      <c r="I19" s="44"/>
      <c r="J19" s="44"/>
    </row>
    <row r="20" spans="1:10" ht="23">
      <c r="A20" s="44"/>
      <c r="B20" s="44" t="s">
        <v>138</v>
      </c>
      <c r="C20" s="44"/>
      <c r="D20" s="44"/>
      <c r="E20" s="44"/>
      <c r="F20" s="44"/>
      <c r="G20" s="44"/>
      <c r="H20" s="44"/>
      <c r="I20" s="44"/>
      <c r="J20" s="44"/>
    </row>
    <row r="21" spans="1:10" ht="23">
      <c r="A21" s="44"/>
      <c r="B21" s="44"/>
      <c r="C21" s="44"/>
      <c r="D21" s="44"/>
      <c r="E21" s="44"/>
      <c r="F21" s="44"/>
      <c r="G21" s="44"/>
      <c r="H21" s="44"/>
      <c r="I21" s="44"/>
      <c r="J21" s="44"/>
    </row>
    <row r="22" spans="1:10" ht="23">
      <c r="A22" s="44"/>
      <c r="B22" s="44"/>
      <c r="C22" s="44"/>
      <c r="D22" s="44"/>
      <c r="E22" s="44"/>
      <c r="F22" s="44"/>
      <c r="G22" s="44"/>
      <c r="H22" s="44"/>
      <c r="I22" s="44"/>
      <c r="J22" s="44"/>
    </row>
    <row r="23" spans="1:10" ht="23">
      <c r="A23" s="44"/>
      <c r="B23" s="44"/>
      <c r="C23" s="44"/>
      <c r="D23" s="44"/>
      <c r="E23" s="44"/>
      <c r="F23" s="44"/>
      <c r="G23" s="44"/>
      <c r="H23" s="44"/>
      <c r="I23" s="44"/>
      <c r="J23" s="44"/>
    </row>
    <row r="24" spans="1:10" ht="46">
      <c r="A24" s="44"/>
      <c r="B24" s="44" t="s">
        <v>146</v>
      </c>
      <c r="C24" s="44"/>
      <c r="D24" s="44"/>
      <c r="E24" s="44"/>
      <c r="F24" s="44"/>
      <c r="G24" s="44"/>
      <c r="H24" s="44"/>
      <c r="I24" s="44"/>
      <c r="J24" s="44"/>
    </row>
    <row r="25" spans="1:10" ht="46">
      <c r="A25" s="44"/>
      <c r="B25" s="44" t="s">
        <v>147</v>
      </c>
      <c r="C25" s="44" t="s">
        <v>148</v>
      </c>
      <c r="D25" s="44"/>
      <c r="E25" s="44"/>
      <c r="F25" s="44"/>
      <c r="G25" s="44"/>
      <c r="H25" s="44"/>
      <c r="I25" s="44"/>
      <c r="J25" s="44"/>
    </row>
    <row r="26" spans="1:10" ht="23">
      <c r="A26" s="44"/>
      <c r="B26" s="44" t="s">
        <v>149</v>
      </c>
      <c r="C26" s="44" t="s">
        <v>150</v>
      </c>
      <c r="D26" s="44"/>
      <c r="E26" s="44"/>
      <c r="F26" s="44"/>
      <c r="G26" s="44"/>
      <c r="H26" s="44"/>
      <c r="I26" s="44"/>
      <c r="J26" s="44"/>
    </row>
    <row r="27" spans="1:10" ht="23">
      <c r="A27" s="44"/>
      <c r="B27" s="44" t="s">
        <v>155</v>
      </c>
      <c r="C27" s="44">
        <v>25</v>
      </c>
      <c r="D27" s="44"/>
      <c r="E27" s="44"/>
      <c r="F27" s="44"/>
      <c r="G27" s="44"/>
      <c r="H27" s="44"/>
      <c r="I27" s="44"/>
      <c r="J27" s="44"/>
    </row>
    <row r="28" spans="1:10" ht="23">
      <c r="A28" s="44"/>
      <c r="B28" s="44" t="s">
        <v>156</v>
      </c>
      <c r="C28" s="44">
        <v>3</v>
      </c>
      <c r="D28" s="44"/>
      <c r="E28" s="44"/>
      <c r="F28" s="44"/>
      <c r="G28" s="44"/>
      <c r="H28" s="44"/>
      <c r="I28" s="44"/>
      <c r="J28" s="44"/>
    </row>
    <row r="29" spans="1:10" ht="46">
      <c r="A29" s="44"/>
      <c r="B29" s="44" t="s">
        <v>157</v>
      </c>
      <c r="C29" s="44">
        <v>20</v>
      </c>
      <c r="D29" s="44"/>
      <c r="E29" s="44"/>
      <c r="F29" s="44"/>
      <c r="G29" s="44"/>
      <c r="H29" s="44"/>
      <c r="I29" s="44"/>
      <c r="J29" s="44"/>
    </row>
    <row r="30" spans="1:10" ht="46">
      <c r="A30" s="44"/>
      <c r="B30" s="44" t="s">
        <v>158</v>
      </c>
      <c r="C30" s="44">
        <v>20</v>
      </c>
      <c r="D30" s="44"/>
      <c r="E30" s="44"/>
      <c r="F30" s="44"/>
      <c r="G30" s="44"/>
      <c r="H30" s="44"/>
      <c r="I30" s="44"/>
      <c r="J30" s="44"/>
    </row>
    <row r="31" spans="1:10" ht="69">
      <c r="A31" s="44"/>
      <c r="B31" s="44" t="s">
        <v>159</v>
      </c>
      <c r="C31" s="44">
        <f>C27*C28</f>
        <v>75</v>
      </c>
      <c r="D31" s="44"/>
      <c r="E31" s="44"/>
      <c r="F31" s="44"/>
      <c r="G31" s="44"/>
      <c r="H31" s="44"/>
      <c r="I31" s="44"/>
      <c r="J31" s="44"/>
    </row>
    <row r="32" spans="1:10" ht="23">
      <c r="A32" s="44"/>
      <c r="B32" s="44"/>
      <c r="C32" s="44"/>
      <c r="D32" s="44"/>
      <c r="E32" s="44"/>
      <c r="F32" s="44"/>
      <c r="G32" s="44"/>
      <c r="H32" s="44"/>
      <c r="I32" s="44"/>
      <c r="J32" s="44"/>
    </row>
    <row r="33" spans="1:10" ht="23">
      <c r="A33" s="44"/>
      <c r="B33" s="44"/>
      <c r="C33" s="44"/>
      <c r="D33" s="44"/>
      <c r="E33" s="44"/>
      <c r="F33" s="44"/>
      <c r="G33" s="44"/>
      <c r="H33" s="44"/>
      <c r="I33" s="44"/>
      <c r="J33" s="44"/>
    </row>
    <row r="34" spans="1:10" ht="23">
      <c r="A34" s="44"/>
      <c r="B34" s="44"/>
      <c r="C34" s="44"/>
      <c r="D34" s="44"/>
      <c r="E34" s="44"/>
      <c r="F34" s="44"/>
      <c r="G34" s="44"/>
      <c r="H34" s="44"/>
      <c r="I34" s="44"/>
      <c r="J34" s="44"/>
    </row>
    <row r="35" spans="1:10" ht="23">
      <c r="A35" s="44"/>
      <c r="B35" s="44"/>
      <c r="C35" s="44"/>
      <c r="D35" s="44"/>
      <c r="E35" s="44"/>
      <c r="F35" s="44"/>
      <c r="G35" s="44"/>
      <c r="H35" s="44"/>
      <c r="I35" s="44"/>
      <c r="J35" s="44"/>
    </row>
    <row r="36" spans="1:10" ht="23">
      <c r="A36" s="44"/>
      <c r="B36" s="44"/>
      <c r="C36" s="44"/>
      <c r="D36" s="44"/>
      <c r="E36" s="44"/>
      <c r="F36" s="44"/>
      <c r="G36" s="44"/>
      <c r="H36" s="44"/>
      <c r="I36" s="44"/>
      <c r="J36" s="44"/>
    </row>
    <row r="37" spans="1:10" ht="23">
      <c r="A37" s="44"/>
      <c r="B37" s="44"/>
      <c r="C37" s="44"/>
      <c r="D37" s="44"/>
      <c r="E37" s="44"/>
      <c r="F37" s="44"/>
      <c r="G37" s="44"/>
      <c r="H37" s="44"/>
      <c r="I37" s="44"/>
      <c r="J37" s="44"/>
    </row>
    <row r="38" spans="1:10" ht="23">
      <c r="A38" s="44"/>
      <c r="B38" s="44"/>
      <c r="C38" s="44"/>
      <c r="D38" s="44"/>
      <c r="E38" s="44"/>
      <c r="F38" s="44"/>
      <c r="G38" s="44"/>
      <c r="H38" s="44"/>
      <c r="I38" s="44"/>
      <c r="J38" s="4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 workbookViewId="0">
      <selection activeCell="J7" sqref="J7"/>
    </sheetView>
  </sheetViews>
  <sheetFormatPr baseColWidth="10" defaultRowHeight="26" x14ac:dyDescent="0"/>
  <cols>
    <col min="1" max="1" width="52.83203125" style="54" customWidth="1"/>
    <col min="2" max="2" width="46.5" style="54" customWidth="1"/>
    <col min="3" max="3" width="14.1640625" style="54" customWidth="1"/>
    <col min="4" max="5" width="10.83203125" style="54"/>
    <col min="6" max="6" width="27.33203125" style="54" customWidth="1"/>
    <col min="7" max="7" width="36.33203125" style="54" customWidth="1"/>
    <col min="8" max="8" width="10.83203125" style="54"/>
    <col min="9" max="9" width="23.83203125" style="54" customWidth="1"/>
    <col min="10" max="10" width="23.33203125" style="54" bestFit="1" customWidth="1"/>
    <col min="11" max="12" width="10.83203125" style="54"/>
    <col min="13" max="13" width="41.5" style="54" customWidth="1"/>
    <col min="14" max="16384" width="10.83203125" style="54"/>
  </cols>
  <sheetData>
    <row r="1" spans="1:10">
      <c r="A1" s="54" t="s">
        <v>54</v>
      </c>
    </row>
    <row r="3" spans="1:10" ht="52">
      <c r="I3" s="54" t="s">
        <v>303</v>
      </c>
    </row>
    <row r="4" spans="1:10">
      <c r="I4" s="54">
        <v>1800</v>
      </c>
      <c r="J4" s="54">
        <v>11.69</v>
      </c>
    </row>
    <row r="5" spans="1:10">
      <c r="I5" s="54">
        <v>200</v>
      </c>
      <c r="J5" s="57">
        <f>I5*J4/I4</f>
        <v>1.298888888888889</v>
      </c>
    </row>
    <row r="6" spans="1:10">
      <c r="A6" s="54" t="s">
        <v>90</v>
      </c>
    </row>
    <row r="8" spans="1:10">
      <c r="A8" s="55"/>
      <c r="B8" s="54" t="s">
        <v>55</v>
      </c>
      <c r="C8" s="54" t="s">
        <v>56</v>
      </c>
      <c r="D8" s="54" t="s">
        <v>57</v>
      </c>
      <c r="E8" s="54" t="s">
        <v>61</v>
      </c>
      <c r="F8" s="54" t="s">
        <v>62</v>
      </c>
      <c r="G8" s="54" t="s">
        <v>118</v>
      </c>
      <c r="H8" s="54" t="s">
        <v>57</v>
      </c>
    </row>
    <row r="9" spans="1:10" ht="52">
      <c r="B9" s="54" t="s">
        <v>45</v>
      </c>
      <c r="C9" s="54">
        <v>0.5</v>
      </c>
      <c r="D9" s="54" t="s">
        <v>58</v>
      </c>
      <c r="H9" s="54" t="s">
        <v>5</v>
      </c>
    </row>
    <row r="10" spans="1:10">
      <c r="B10" s="54" t="s">
        <v>59</v>
      </c>
      <c r="C10" s="54">
        <v>0.5</v>
      </c>
      <c r="D10" s="54" t="s">
        <v>58</v>
      </c>
    </row>
    <row r="11" spans="1:10">
      <c r="B11" s="54" t="s">
        <v>60</v>
      </c>
      <c r="C11" s="54">
        <v>0.3</v>
      </c>
      <c r="D11" s="54" t="s">
        <v>58</v>
      </c>
      <c r="E11" s="54" t="s">
        <v>64</v>
      </c>
      <c r="F11" s="54" t="s">
        <v>63</v>
      </c>
    </row>
    <row r="12" spans="1:10">
      <c r="B12" s="54" t="s">
        <v>65</v>
      </c>
      <c r="F12" s="54" t="s">
        <v>63</v>
      </c>
    </row>
    <row r="13" spans="1:10">
      <c r="B13" s="54" t="s">
        <v>67</v>
      </c>
      <c r="C13" s="54">
        <v>1</v>
      </c>
      <c r="D13" s="54" t="s">
        <v>68</v>
      </c>
      <c r="F13" s="54" t="s">
        <v>63</v>
      </c>
    </row>
    <row r="14" spans="1:10">
      <c r="B14" s="54" t="s">
        <v>46</v>
      </c>
      <c r="C14" s="54">
        <v>0.7</v>
      </c>
      <c r="D14" s="54" t="s">
        <v>58</v>
      </c>
      <c r="E14" s="54" t="s">
        <v>64</v>
      </c>
    </row>
    <row r="17" spans="1:4">
      <c r="A17" s="54" t="s">
        <v>74</v>
      </c>
    </row>
    <row r="18" spans="1:4">
      <c r="A18" s="54" t="s">
        <v>69</v>
      </c>
      <c r="C18" s="54" t="s">
        <v>56</v>
      </c>
      <c r="D18" s="54" t="s">
        <v>57</v>
      </c>
    </row>
    <row r="19" spans="1:4">
      <c r="A19" s="54" t="s">
        <v>70</v>
      </c>
      <c r="C19" s="56">
        <v>4</v>
      </c>
    </row>
    <row r="20" spans="1:4">
      <c r="A20" s="54" t="s">
        <v>71</v>
      </c>
      <c r="C20" s="56">
        <v>80</v>
      </c>
      <c r="D20" s="54" t="s">
        <v>72</v>
      </c>
    </row>
    <row r="21" spans="1:4">
      <c r="A21" s="54" t="s">
        <v>73</v>
      </c>
      <c r="C21" s="56">
        <v>0.75</v>
      </c>
      <c r="D21" s="54" t="s">
        <v>58</v>
      </c>
    </row>
    <row r="22" spans="1:4">
      <c r="B22" s="56"/>
    </row>
    <row r="23" spans="1:4">
      <c r="B23" s="56"/>
    </row>
    <row r="24" spans="1:4">
      <c r="B24" s="56"/>
    </row>
    <row r="25" spans="1:4">
      <c r="A25" s="54" t="s">
        <v>75</v>
      </c>
      <c r="B25" s="56"/>
    </row>
    <row r="26" spans="1:4">
      <c r="B26" s="56"/>
    </row>
    <row r="27" spans="1:4">
      <c r="A27" s="54" t="s">
        <v>76</v>
      </c>
      <c r="C27" s="56">
        <v>0.5</v>
      </c>
      <c r="D27" s="54" t="s">
        <v>77</v>
      </c>
    </row>
    <row r="28" spans="1:4">
      <c r="A28" s="54" t="s">
        <v>71</v>
      </c>
      <c r="C28" s="56">
        <v>1</v>
      </c>
      <c r="D28" s="54" t="s">
        <v>78</v>
      </c>
    </row>
    <row r="29" spans="1:4">
      <c r="A29" s="54" t="s">
        <v>79</v>
      </c>
      <c r="C29" s="56">
        <v>1</v>
      </c>
      <c r="D29" s="54" t="s">
        <v>68</v>
      </c>
    </row>
    <row r="30" spans="1:4">
      <c r="A30" s="54" t="s">
        <v>304</v>
      </c>
      <c r="C30" s="56">
        <v>1</v>
      </c>
      <c r="D30" s="54" t="s">
        <v>68</v>
      </c>
    </row>
    <row r="31" spans="1:4">
      <c r="A31" s="54" t="s">
        <v>92</v>
      </c>
      <c r="C31" s="56">
        <v>0.5</v>
      </c>
      <c r="D31" s="54" t="s">
        <v>58</v>
      </c>
    </row>
    <row r="32" spans="1:4">
      <c r="A32" s="54" t="s">
        <v>97</v>
      </c>
      <c r="C32" s="56">
        <v>0.25</v>
      </c>
      <c r="D32" s="54" t="s">
        <v>58</v>
      </c>
    </row>
    <row r="33" spans="1:5">
      <c r="C33" s="56"/>
    </row>
    <row r="34" spans="1:5">
      <c r="B34" s="56"/>
    </row>
    <row r="35" spans="1:5">
      <c r="B35" s="56"/>
    </row>
    <row r="36" spans="1:5">
      <c r="A36" s="54" t="s">
        <v>80</v>
      </c>
      <c r="C36" s="56" t="s">
        <v>83</v>
      </c>
      <c r="D36" s="54" t="s">
        <v>84</v>
      </c>
      <c r="E36" s="54" t="s">
        <v>91</v>
      </c>
    </row>
    <row r="37" spans="1:5">
      <c r="A37" s="54" t="s">
        <v>81</v>
      </c>
      <c r="C37" s="54">
        <v>350</v>
      </c>
      <c r="D37" s="54" t="s">
        <v>82</v>
      </c>
    </row>
    <row r="39" spans="1:5" ht="104">
      <c r="A39" s="54" t="s">
        <v>85</v>
      </c>
      <c r="C39" s="54">
        <v>40</v>
      </c>
      <c r="D39" s="54" t="s">
        <v>86</v>
      </c>
      <c r="E39" s="54" t="s">
        <v>87</v>
      </c>
    </row>
    <row r="40" spans="1:5" ht="52">
      <c r="A40" s="54" t="s">
        <v>88</v>
      </c>
      <c r="C40" s="54">
        <v>1</v>
      </c>
      <c r="D40" s="54" t="s">
        <v>89</v>
      </c>
    </row>
    <row r="42" spans="1:5">
      <c r="A42" s="54" t="s">
        <v>93</v>
      </c>
    </row>
    <row r="44" spans="1:5" ht="52">
      <c r="A44" s="54" t="s">
        <v>94</v>
      </c>
    </row>
    <row r="45" spans="1:5" ht="52">
      <c r="A45" s="54" t="s">
        <v>95</v>
      </c>
    </row>
    <row r="46" spans="1:5">
      <c r="A46" s="54" t="s">
        <v>96</v>
      </c>
    </row>
    <row r="47" spans="1:5" ht="52">
      <c r="A47" s="54" t="s">
        <v>98</v>
      </c>
    </row>
    <row r="48" spans="1:5">
      <c r="A48" s="54" t="s">
        <v>99</v>
      </c>
    </row>
    <row r="49" spans="1:1" ht="78">
      <c r="A49" s="54" t="s">
        <v>100</v>
      </c>
    </row>
    <row r="50" spans="1:1">
      <c r="A50" s="54" t="s">
        <v>101</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5" workbookViewId="0">
      <selection activeCell="E17" sqref="E17"/>
    </sheetView>
  </sheetViews>
  <sheetFormatPr baseColWidth="10" defaultRowHeight="12" x14ac:dyDescent="0"/>
  <cols>
    <col min="1" max="1" width="23.5" customWidth="1"/>
    <col min="2" max="2" width="64.83203125" customWidth="1"/>
    <col min="3" max="3" width="26.6640625" customWidth="1"/>
    <col min="5" max="5" width="22.33203125" customWidth="1"/>
    <col min="6" max="6" width="19.83203125" customWidth="1"/>
    <col min="7" max="7" width="10.5" customWidth="1"/>
    <col min="8" max="8" width="10.33203125" customWidth="1"/>
    <col min="11" max="11" width="19.1640625" bestFit="1" customWidth="1"/>
  </cols>
  <sheetData>
    <row r="1" spans="1:13" ht="21">
      <c r="A1" s="39"/>
      <c r="B1" s="39"/>
      <c r="C1" s="39"/>
      <c r="D1" s="39"/>
      <c r="E1" s="39"/>
      <c r="F1" s="39"/>
      <c r="G1" s="39"/>
      <c r="H1" s="39"/>
      <c r="I1" s="39"/>
      <c r="J1" s="39"/>
      <c r="K1" s="39"/>
      <c r="L1" s="39"/>
      <c r="M1" s="39"/>
    </row>
    <row r="2" spans="1:13" ht="21">
      <c r="A2" s="39"/>
      <c r="B2" s="39"/>
      <c r="C2" s="39"/>
      <c r="D2" s="39"/>
      <c r="E2" s="39"/>
      <c r="F2" s="39"/>
      <c r="G2" s="39"/>
      <c r="H2" s="39"/>
      <c r="I2" s="39"/>
      <c r="J2" s="39"/>
      <c r="K2" s="39"/>
      <c r="L2" s="39"/>
      <c r="M2" s="39"/>
    </row>
    <row r="3" spans="1:13" ht="21">
      <c r="A3" s="39"/>
      <c r="B3" s="39"/>
      <c r="C3" s="39"/>
      <c r="D3" s="39"/>
      <c r="E3" s="39"/>
      <c r="F3" s="39"/>
      <c r="G3" s="39"/>
      <c r="H3" s="39"/>
      <c r="I3" s="39"/>
      <c r="J3" s="39"/>
      <c r="K3" s="39"/>
      <c r="L3" s="39"/>
      <c r="M3" s="39"/>
    </row>
    <row r="4" spans="1:13" ht="42">
      <c r="A4" s="39" t="s">
        <v>40</v>
      </c>
      <c r="B4" s="39" t="s">
        <v>62</v>
      </c>
      <c r="C4" s="39" t="s">
        <v>102</v>
      </c>
      <c r="D4" s="39" t="s">
        <v>66</v>
      </c>
      <c r="E4" s="39" t="s">
        <v>103</v>
      </c>
      <c r="F4" s="39" t="s">
        <v>104</v>
      </c>
      <c r="G4" s="39" t="s">
        <v>105</v>
      </c>
      <c r="H4" s="39"/>
      <c r="I4" s="39" t="s">
        <v>110</v>
      </c>
      <c r="J4" s="39"/>
      <c r="K4" s="39"/>
      <c r="L4" s="39"/>
      <c r="M4" s="39"/>
    </row>
    <row r="5" spans="1:13" ht="63">
      <c r="A5" s="39"/>
      <c r="B5" s="39"/>
      <c r="C5" s="39"/>
      <c r="D5" s="39"/>
      <c r="E5" s="39"/>
      <c r="F5" s="39"/>
      <c r="G5" s="39"/>
      <c r="H5" s="39"/>
      <c r="I5" s="39"/>
      <c r="J5" s="39"/>
      <c r="K5" s="39" t="s">
        <v>114</v>
      </c>
      <c r="L5" s="39" t="s">
        <v>115</v>
      </c>
      <c r="M5" s="39"/>
    </row>
    <row r="6" spans="1:13" ht="21">
      <c r="A6" s="39" t="s">
        <v>106</v>
      </c>
      <c r="B6" s="39" t="s">
        <v>45</v>
      </c>
      <c r="C6" s="39" t="s">
        <v>107</v>
      </c>
      <c r="D6" s="42"/>
      <c r="E6" s="42">
        <f>0.035274*F6</f>
        <v>8.1130200000000003E-3</v>
      </c>
      <c r="F6" s="42">
        <v>0.23</v>
      </c>
      <c r="G6" s="42"/>
      <c r="H6" s="42"/>
      <c r="I6" s="42"/>
      <c r="J6" s="39"/>
      <c r="K6" s="39">
        <v>3.5274E-2</v>
      </c>
      <c r="L6" s="39"/>
      <c r="M6" s="39"/>
    </row>
    <row r="7" spans="1:13" ht="21">
      <c r="A7" s="39" t="s">
        <v>46</v>
      </c>
      <c r="B7" s="39" t="s">
        <v>108</v>
      </c>
      <c r="C7" s="39" t="s">
        <v>107</v>
      </c>
      <c r="D7" s="42"/>
      <c r="E7" s="42">
        <f>F7*K6</f>
        <v>1.8342480000000001E-2</v>
      </c>
      <c r="F7" s="42">
        <v>0.52</v>
      </c>
      <c r="G7" s="42"/>
      <c r="H7" s="42"/>
      <c r="I7" s="42">
        <v>6.99</v>
      </c>
      <c r="J7" s="39"/>
      <c r="K7" s="39"/>
      <c r="L7" s="39"/>
      <c r="M7" s="39"/>
    </row>
    <row r="8" spans="1:13" ht="21">
      <c r="A8" s="39" t="s">
        <v>109</v>
      </c>
      <c r="B8" s="39" t="s">
        <v>63</v>
      </c>
      <c r="C8" s="39" t="s">
        <v>107</v>
      </c>
      <c r="D8" s="43"/>
      <c r="E8" s="42">
        <f>F8*K6</f>
        <v>7.7602799999999996E-3</v>
      </c>
      <c r="F8" s="42">
        <v>0.22</v>
      </c>
      <c r="G8" s="42"/>
      <c r="H8" s="42"/>
      <c r="I8" s="42">
        <v>2.5</v>
      </c>
      <c r="J8" s="39"/>
      <c r="K8" s="39"/>
      <c r="L8" s="42"/>
      <c r="M8" s="39"/>
    </row>
    <row r="9" spans="1:13" ht="21">
      <c r="A9" s="39" t="s">
        <v>59</v>
      </c>
      <c r="B9" s="39" t="s">
        <v>63</v>
      </c>
      <c r="C9" s="39" t="s">
        <v>107</v>
      </c>
      <c r="D9" s="42"/>
      <c r="E9" s="42">
        <f>F9*K6</f>
        <v>8.1130200000000003E-3</v>
      </c>
      <c r="F9" s="42">
        <v>0.23</v>
      </c>
      <c r="G9" s="42"/>
      <c r="H9" s="42"/>
      <c r="I9" s="42"/>
      <c r="J9" s="39"/>
      <c r="K9" s="39"/>
      <c r="L9" s="39"/>
      <c r="M9" s="39"/>
    </row>
    <row r="10" spans="1:13" ht="21">
      <c r="A10" s="39" t="s">
        <v>67</v>
      </c>
      <c r="B10" s="39" t="s">
        <v>63</v>
      </c>
      <c r="C10" s="39" t="s">
        <v>107</v>
      </c>
      <c r="D10" s="42"/>
      <c r="E10" s="42">
        <f>F10*K6</f>
        <v>4.8325380000000001E-2</v>
      </c>
      <c r="F10" s="42">
        <v>1.37</v>
      </c>
      <c r="G10" s="42"/>
      <c r="H10" s="42"/>
      <c r="I10" s="42"/>
      <c r="J10" s="39"/>
      <c r="K10" s="39"/>
      <c r="L10" s="39"/>
      <c r="M10" s="39"/>
    </row>
    <row r="11" spans="1:13" ht="21">
      <c r="A11" s="39" t="s">
        <v>71</v>
      </c>
      <c r="B11" s="39" t="s">
        <v>108</v>
      </c>
      <c r="C11" s="39" t="s">
        <v>107</v>
      </c>
      <c r="D11" s="42"/>
      <c r="E11" s="42">
        <f>F11*K6</f>
        <v>8.1130200000000003E-3</v>
      </c>
      <c r="F11" s="42">
        <v>0.23</v>
      </c>
      <c r="G11" s="42"/>
      <c r="H11" s="42"/>
      <c r="I11" s="42"/>
      <c r="J11" s="39"/>
      <c r="K11" s="39"/>
      <c r="L11" s="39"/>
      <c r="M11" s="39"/>
    </row>
    <row r="12" spans="1:13" ht="21">
      <c r="A12" s="39" t="s">
        <v>47</v>
      </c>
      <c r="B12" s="39" t="s">
        <v>63</v>
      </c>
      <c r="C12" s="39" t="s">
        <v>107</v>
      </c>
      <c r="D12" s="42"/>
      <c r="E12" s="42">
        <f>F12*K6</f>
        <v>4.2328799999999996E-3</v>
      </c>
      <c r="F12" s="42">
        <v>0.12</v>
      </c>
      <c r="G12" s="42"/>
      <c r="H12" s="42"/>
      <c r="I12" s="42"/>
      <c r="J12" s="39"/>
      <c r="K12" s="39"/>
      <c r="L12" s="39"/>
      <c r="M12" s="39"/>
    </row>
    <row r="13" spans="1:13" ht="21">
      <c r="A13" s="39" t="s">
        <v>111</v>
      </c>
      <c r="B13" s="39" t="s">
        <v>63</v>
      </c>
      <c r="C13" s="39" t="s">
        <v>107</v>
      </c>
      <c r="D13" s="42"/>
      <c r="E13" s="42">
        <f>F13*K6</f>
        <v>4.2328799999999996E-3</v>
      </c>
      <c r="F13" s="42">
        <v>0.12</v>
      </c>
      <c r="G13" s="42"/>
      <c r="H13" s="42"/>
      <c r="I13" s="42"/>
      <c r="J13" s="39"/>
      <c r="K13" s="39"/>
      <c r="L13" s="39"/>
      <c r="M13" s="39"/>
    </row>
    <row r="14" spans="1:13" ht="21">
      <c r="A14" s="39" t="s">
        <v>112</v>
      </c>
      <c r="B14" s="39" t="s">
        <v>113</v>
      </c>
      <c r="C14" s="39" t="s">
        <v>107</v>
      </c>
      <c r="D14" s="42"/>
      <c r="E14" s="42">
        <f>F14*K6</f>
        <v>1.5520559999999999E-2</v>
      </c>
      <c r="F14" s="42">
        <v>0.44</v>
      </c>
      <c r="G14" s="42"/>
      <c r="H14" s="42"/>
      <c r="I14" s="42"/>
      <c r="J14" s="39"/>
      <c r="K14" s="39"/>
      <c r="L14" s="39"/>
      <c r="M14" s="39"/>
    </row>
    <row r="15" spans="1:13" ht="21">
      <c r="A15" s="39" t="s">
        <v>116</v>
      </c>
      <c r="B15" s="39"/>
      <c r="C15" s="39"/>
      <c r="D15" s="42"/>
      <c r="E15" s="42">
        <f t="shared" ref="E15:E16" si="0">F15*K14</f>
        <v>0</v>
      </c>
      <c r="F15" s="42"/>
      <c r="G15" s="42"/>
      <c r="H15" s="42"/>
      <c r="I15" s="42"/>
      <c r="J15" s="39"/>
      <c r="K15" s="39"/>
      <c r="L15" s="39"/>
      <c r="M15" s="39"/>
    </row>
    <row r="16" spans="1:13" ht="21">
      <c r="A16" s="39" t="s">
        <v>117</v>
      </c>
      <c r="B16" s="39"/>
      <c r="C16" s="39"/>
      <c r="D16" s="42"/>
      <c r="E16" s="42">
        <f t="shared" si="0"/>
        <v>0</v>
      </c>
      <c r="F16" s="42"/>
      <c r="G16" s="42"/>
      <c r="H16" s="42"/>
      <c r="I16" s="42"/>
      <c r="J16" s="39"/>
      <c r="K16" s="39"/>
      <c r="L16" s="39"/>
      <c r="M16" s="39"/>
    </row>
    <row r="17" spans="1:13" ht="84">
      <c r="A17" s="39" t="s">
        <v>160</v>
      </c>
      <c r="B17" s="39" t="s">
        <v>161</v>
      </c>
      <c r="C17" s="39" t="s">
        <v>107</v>
      </c>
      <c r="D17" s="42"/>
      <c r="E17" s="42">
        <f>I17*K6</f>
        <v>0.12910284</v>
      </c>
      <c r="G17" s="42"/>
      <c r="H17" s="42"/>
      <c r="I17" s="42">
        <v>3.66</v>
      </c>
      <c r="J17" s="39"/>
      <c r="K17" s="39"/>
      <c r="L17" s="39"/>
      <c r="M17" s="39"/>
    </row>
    <row r="18" spans="1:13" ht="21">
      <c r="A18" s="39"/>
      <c r="B18" s="39"/>
      <c r="C18" s="39"/>
      <c r="D18" s="42"/>
      <c r="E18" s="39"/>
      <c r="F18" s="39"/>
      <c r="G18" s="39"/>
      <c r="H18" s="39"/>
      <c r="I18" s="39"/>
      <c r="J18" s="39"/>
      <c r="K18" s="39"/>
      <c r="L18" s="39"/>
      <c r="M18" s="39"/>
    </row>
    <row r="19" spans="1:13" ht="21">
      <c r="A19" s="39"/>
      <c r="B19" s="39"/>
      <c r="C19" s="39"/>
      <c r="D19" s="42"/>
      <c r="E19" s="39"/>
      <c r="F19" s="39"/>
      <c r="G19" s="39"/>
      <c r="H19" s="39"/>
      <c r="I19" s="39"/>
      <c r="J19" s="39"/>
      <c r="K19" s="39"/>
      <c r="L19" s="39"/>
      <c r="M19" s="39"/>
    </row>
    <row r="20" spans="1:13" ht="21">
      <c r="A20" s="39"/>
      <c r="B20" s="39"/>
      <c r="C20" s="39"/>
      <c r="D20" s="42"/>
      <c r="E20" s="39"/>
      <c r="F20" s="39"/>
      <c r="G20" s="39"/>
      <c r="H20" s="39"/>
      <c r="I20" s="39"/>
      <c r="J20" s="39"/>
      <c r="K20" s="39"/>
      <c r="L20" s="39"/>
      <c r="M20" s="39"/>
    </row>
    <row r="21" spans="1:13" ht="21">
      <c r="A21" s="39"/>
      <c r="B21" s="39"/>
      <c r="C21" s="39"/>
      <c r="D21" s="42"/>
      <c r="E21" s="39"/>
      <c r="F21" s="39"/>
      <c r="G21" s="39"/>
      <c r="H21" s="39"/>
      <c r="I21" s="39"/>
      <c r="J21" s="39"/>
      <c r="K21" s="39"/>
      <c r="L21" s="39"/>
      <c r="M21" s="39"/>
    </row>
    <row r="22" spans="1:13" ht="21">
      <c r="A22" s="39"/>
      <c r="B22" s="39"/>
      <c r="C22" s="39"/>
      <c r="D22" s="42"/>
      <c r="E22" s="39"/>
      <c r="F22" s="39"/>
      <c r="G22" s="39"/>
      <c r="H22" s="39"/>
      <c r="I22" s="39"/>
      <c r="J22" s="39"/>
      <c r="K22" s="39"/>
      <c r="L22" s="39"/>
      <c r="M22" s="39"/>
    </row>
    <row r="23" spans="1:13" ht="21">
      <c r="A23" s="39"/>
      <c r="B23" s="39"/>
      <c r="C23" s="39"/>
      <c r="D23" s="42"/>
      <c r="E23" s="39"/>
      <c r="F23" s="39"/>
      <c r="G23" s="39"/>
      <c r="H23" s="39"/>
      <c r="I23" s="39"/>
      <c r="J23" s="39"/>
      <c r="K23" s="39"/>
      <c r="L23" s="39"/>
      <c r="M23" s="39"/>
    </row>
    <row r="24" spans="1:13" ht="21">
      <c r="A24" s="39"/>
      <c r="B24" s="39"/>
      <c r="C24" s="39"/>
      <c r="D24" s="42"/>
      <c r="E24" s="39"/>
      <c r="F24" s="39"/>
      <c r="G24" s="39"/>
      <c r="H24" s="39"/>
      <c r="I24" s="39"/>
      <c r="J24" s="39"/>
      <c r="K24" s="39"/>
      <c r="L24" s="39"/>
      <c r="M24" s="39"/>
    </row>
    <row r="25" spans="1:13" ht="21">
      <c r="A25" s="39"/>
      <c r="B25" s="39"/>
      <c r="C25" s="39"/>
      <c r="D25" s="39"/>
      <c r="E25" s="39"/>
      <c r="F25" s="39"/>
      <c r="G25" s="39"/>
      <c r="H25" s="39"/>
      <c r="I25" s="39"/>
      <c r="J25" s="39"/>
      <c r="K25" s="39"/>
      <c r="L25" s="39"/>
      <c r="M25" s="39"/>
    </row>
    <row r="26" spans="1:13" ht="21">
      <c r="A26" s="39"/>
      <c r="B26" s="39"/>
      <c r="C26" s="39"/>
      <c r="D26" s="39"/>
      <c r="E26" s="39"/>
      <c r="F26" s="39"/>
      <c r="G26" s="39"/>
      <c r="H26" s="39"/>
      <c r="I26" s="39"/>
      <c r="J26" s="39"/>
      <c r="K26" s="39"/>
      <c r="L26" s="39"/>
      <c r="M26" s="39"/>
    </row>
    <row r="27" spans="1:13" ht="21">
      <c r="A27" s="39"/>
      <c r="B27" s="39"/>
      <c r="C27" s="39"/>
      <c r="D27" s="39"/>
      <c r="E27" s="39"/>
      <c r="F27" s="39"/>
      <c r="G27" s="39"/>
      <c r="H27" s="39"/>
      <c r="I27" s="39"/>
      <c r="J27" s="39"/>
      <c r="K27" s="39"/>
      <c r="L27" s="39"/>
      <c r="M27" s="39"/>
    </row>
    <row r="28" spans="1:13" ht="21">
      <c r="A28" s="39"/>
      <c r="B28" s="39"/>
      <c r="C28" s="39"/>
      <c r="D28" s="39"/>
      <c r="E28" s="39"/>
      <c r="F28" s="39"/>
      <c r="G28" s="39"/>
      <c r="H28" s="39"/>
      <c r="I28" s="39"/>
      <c r="J28" s="39"/>
      <c r="K28" s="39"/>
      <c r="L28" s="39"/>
      <c r="M28" s="39"/>
    </row>
    <row r="29" spans="1:13" ht="21">
      <c r="A29" s="39"/>
      <c r="B29" s="39"/>
      <c r="C29" s="39"/>
      <c r="D29" s="39"/>
      <c r="E29" s="39"/>
      <c r="F29" s="39"/>
      <c r="G29" s="39"/>
      <c r="H29" s="39"/>
      <c r="I29" s="39"/>
      <c r="J29" s="39"/>
      <c r="K29" s="39"/>
      <c r="L29" s="39"/>
      <c r="M29" s="39"/>
    </row>
    <row r="30" spans="1:13" ht="21">
      <c r="A30" s="39"/>
      <c r="B30" s="39"/>
      <c r="C30" s="39"/>
      <c r="D30" s="39"/>
      <c r="E30" s="39"/>
      <c r="F30" s="39"/>
      <c r="G30" s="39"/>
      <c r="H30" s="39"/>
      <c r="I30" s="39"/>
      <c r="J30" s="39"/>
      <c r="K30" s="39"/>
      <c r="L30" s="39"/>
      <c r="M30" s="39"/>
    </row>
    <row r="31" spans="1:13" ht="21">
      <c r="A31" s="39"/>
      <c r="B31" s="39"/>
      <c r="C31" s="39"/>
      <c r="D31" s="39"/>
      <c r="E31" s="39"/>
      <c r="F31" s="39"/>
      <c r="G31" s="39"/>
      <c r="H31" s="39"/>
      <c r="I31" s="39"/>
      <c r="J31" s="39"/>
      <c r="K31" s="39"/>
      <c r="L31" s="39"/>
      <c r="M31" s="39"/>
    </row>
    <row r="32" spans="1:13" ht="21">
      <c r="A32" s="39"/>
      <c r="B32" s="39"/>
      <c r="C32" s="39"/>
      <c r="D32" s="39"/>
      <c r="E32" s="39"/>
      <c r="F32" s="39"/>
      <c r="G32" s="39"/>
      <c r="H32" s="39"/>
      <c r="I32" s="39"/>
      <c r="J32" s="39"/>
      <c r="K32" s="39"/>
      <c r="L32" s="39"/>
      <c r="M32" s="39"/>
    </row>
    <row r="33" spans="1:13" ht="21">
      <c r="A33" s="39"/>
      <c r="B33" s="39"/>
      <c r="C33" s="39"/>
      <c r="D33" s="39"/>
      <c r="E33" s="39"/>
      <c r="F33" s="39"/>
      <c r="G33" s="39"/>
      <c r="H33" s="39"/>
      <c r="I33" s="39"/>
      <c r="J33" s="39"/>
      <c r="K33" s="39"/>
      <c r="L33" s="39"/>
      <c r="M33" s="39"/>
    </row>
    <row r="34" spans="1:13" ht="21">
      <c r="A34" s="39"/>
      <c r="B34" s="39"/>
      <c r="C34" s="39"/>
      <c r="D34" s="39"/>
      <c r="E34" s="39"/>
      <c r="F34" s="39"/>
      <c r="G34" s="39"/>
      <c r="H34" s="39"/>
      <c r="I34" s="39"/>
      <c r="J34" s="39"/>
      <c r="K34" s="39"/>
      <c r="L34" s="39"/>
      <c r="M34" s="39"/>
    </row>
    <row r="35" spans="1:13" ht="21">
      <c r="A35" s="39"/>
      <c r="B35" s="39"/>
      <c r="C35" s="39"/>
      <c r="D35" s="39"/>
      <c r="E35" s="39"/>
      <c r="F35" s="39"/>
      <c r="G35" s="39"/>
      <c r="H35" s="39"/>
      <c r="I35" s="39"/>
      <c r="J35" s="39"/>
      <c r="K35" s="39"/>
      <c r="L35" s="39"/>
      <c r="M35" s="39"/>
    </row>
    <row r="36" spans="1:13" ht="21">
      <c r="A36" s="39"/>
      <c r="B36" s="39"/>
      <c r="C36" s="39"/>
      <c r="D36" s="39"/>
      <c r="E36" s="39"/>
      <c r="F36" s="39"/>
      <c r="G36" s="39"/>
      <c r="H36" s="39"/>
      <c r="I36" s="39"/>
      <c r="J36" s="39"/>
      <c r="K36" s="39"/>
      <c r="L36" s="39"/>
      <c r="M36" s="39"/>
    </row>
    <row r="37" spans="1:13" ht="21">
      <c r="A37" s="39"/>
      <c r="B37" s="39"/>
      <c r="C37" s="39"/>
      <c r="D37" s="39"/>
      <c r="E37" s="39"/>
      <c r="F37" s="39"/>
      <c r="G37" s="39"/>
      <c r="H37" s="39"/>
      <c r="I37" s="39"/>
      <c r="J37" s="39"/>
      <c r="K37" s="39"/>
      <c r="L37" s="39"/>
      <c r="M37" s="39"/>
    </row>
    <row r="38" spans="1:13" ht="21">
      <c r="A38" s="39"/>
      <c r="B38" s="39"/>
      <c r="C38" s="39"/>
      <c r="D38" s="39"/>
      <c r="E38" s="39"/>
      <c r="F38" s="39"/>
      <c r="G38" s="39"/>
      <c r="H38" s="39"/>
      <c r="I38" s="39"/>
      <c r="J38" s="39"/>
      <c r="K38" s="39"/>
      <c r="L38" s="39"/>
      <c r="M38" s="3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A19" sqref="A19"/>
    </sheetView>
  </sheetViews>
  <sheetFormatPr baseColWidth="10" defaultRowHeight="12" x14ac:dyDescent="0"/>
  <cols>
    <col min="1" max="1" width="26.33203125" customWidth="1"/>
  </cols>
  <sheetData>
    <row r="1" spans="1:9" ht="23">
      <c r="A1" s="44" t="s">
        <v>119</v>
      </c>
      <c r="B1" s="44"/>
      <c r="C1" s="44"/>
      <c r="D1" s="44"/>
      <c r="E1" s="44"/>
      <c r="F1" s="44"/>
      <c r="G1" s="44"/>
      <c r="H1" s="44"/>
      <c r="I1" s="44"/>
    </row>
    <row r="2" spans="1:9" ht="23">
      <c r="A2" s="44"/>
      <c r="B2" s="44"/>
      <c r="C2" s="44"/>
      <c r="D2" s="44"/>
      <c r="E2" s="44"/>
      <c r="F2" s="44"/>
      <c r="G2" s="44"/>
      <c r="H2" s="44"/>
      <c r="I2" s="44"/>
    </row>
    <row r="3" spans="1:9" ht="23">
      <c r="A3" s="44"/>
      <c r="B3" s="44"/>
      <c r="C3" s="44"/>
      <c r="D3" s="44"/>
      <c r="E3" s="44"/>
      <c r="F3" s="44"/>
      <c r="G3" s="44"/>
      <c r="H3" s="44"/>
      <c r="I3" s="44"/>
    </row>
    <row r="4" spans="1:9" ht="23">
      <c r="A4" s="44"/>
      <c r="B4" s="44"/>
      <c r="C4" s="44"/>
      <c r="D4" s="44"/>
      <c r="E4" s="44"/>
      <c r="F4" s="44"/>
      <c r="G4" s="44"/>
      <c r="H4" s="44"/>
      <c r="I4" s="44"/>
    </row>
    <row r="5" spans="1:9" ht="23">
      <c r="A5" s="44"/>
      <c r="B5" s="44"/>
      <c r="C5" s="44"/>
      <c r="D5" s="44"/>
      <c r="E5" s="44"/>
      <c r="F5" s="44"/>
      <c r="G5" s="44"/>
      <c r="H5" s="44"/>
      <c r="I5" s="44"/>
    </row>
    <row r="6" spans="1:9" ht="23">
      <c r="A6" s="44"/>
      <c r="B6" s="44"/>
      <c r="C6" s="44"/>
      <c r="D6" s="44"/>
      <c r="E6" s="44"/>
      <c r="F6" s="44"/>
      <c r="G6" s="44"/>
      <c r="H6" s="44"/>
      <c r="I6" s="44"/>
    </row>
    <row r="7" spans="1:9" ht="23">
      <c r="A7" s="44" t="s">
        <v>120</v>
      </c>
      <c r="B7" s="44">
        <v>1</v>
      </c>
      <c r="C7" s="44" t="s">
        <v>121</v>
      </c>
      <c r="D7" s="44"/>
      <c r="E7" s="44"/>
      <c r="F7" s="44"/>
      <c r="G7" s="44"/>
      <c r="H7" s="44"/>
      <c r="I7" s="44"/>
    </row>
    <row r="8" spans="1:9" ht="23">
      <c r="A8" s="44" t="s">
        <v>92</v>
      </c>
      <c r="B8" s="44">
        <v>0.5</v>
      </c>
      <c r="C8" s="44" t="s">
        <v>122</v>
      </c>
      <c r="D8" s="44"/>
      <c r="E8" s="44"/>
      <c r="F8" s="44"/>
      <c r="G8" s="44"/>
      <c r="H8" s="44"/>
      <c r="I8" s="44"/>
    </row>
    <row r="9" spans="1:9" ht="23">
      <c r="A9" s="44" t="s">
        <v>123</v>
      </c>
      <c r="B9" s="44"/>
      <c r="C9" s="44"/>
      <c r="D9" s="44"/>
      <c r="E9" s="44"/>
      <c r="F9" s="44"/>
      <c r="G9" s="44"/>
      <c r="H9" s="44"/>
      <c r="I9" s="44"/>
    </row>
    <row r="10" spans="1:9" ht="23">
      <c r="A10" s="44"/>
      <c r="B10" s="44"/>
      <c r="C10" s="44"/>
      <c r="D10" s="44"/>
      <c r="E10" s="44"/>
      <c r="F10" s="44"/>
      <c r="G10" s="44"/>
      <c r="H10" s="44"/>
      <c r="I10" s="44"/>
    </row>
    <row r="11" spans="1:9" ht="23">
      <c r="A11" s="44"/>
      <c r="B11" s="44"/>
      <c r="C11" s="44"/>
      <c r="D11" s="44"/>
      <c r="E11" s="44"/>
      <c r="F11" s="44"/>
      <c r="G11" s="44"/>
      <c r="H11" s="44"/>
      <c r="I11" s="44"/>
    </row>
    <row r="12" spans="1:9" ht="23">
      <c r="A12" s="44"/>
      <c r="B12" s="44"/>
      <c r="C12" s="44"/>
      <c r="D12" s="44"/>
      <c r="E12" s="44"/>
      <c r="F12" s="44"/>
      <c r="G12" s="44"/>
      <c r="H12" s="44"/>
      <c r="I12" s="44"/>
    </row>
    <row r="13" spans="1:9" ht="23">
      <c r="A13" s="44"/>
      <c r="B13" s="44"/>
      <c r="C13" s="44"/>
      <c r="D13" s="44"/>
      <c r="E13" s="44"/>
      <c r="F13" s="44"/>
      <c r="G13" s="44"/>
      <c r="H13" s="44"/>
      <c r="I13" s="44"/>
    </row>
    <row r="14" spans="1:9" ht="23">
      <c r="A14" s="44"/>
      <c r="B14" s="44"/>
      <c r="C14" s="44"/>
      <c r="D14" s="44"/>
      <c r="E14" s="44"/>
      <c r="F14" s="44"/>
      <c r="G14" s="44"/>
      <c r="H14" s="44"/>
      <c r="I14" s="44"/>
    </row>
    <row r="15" spans="1:9" ht="23">
      <c r="A15" s="44"/>
      <c r="B15" s="44"/>
      <c r="C15" s="44"/>
      <c r="D15" s="44"/>
      <c r="E15" s="44"/>
      <c r="F15" s="44"/>
      <c r="G15" s="44"/>
      <c r="H15" s="44"/>
      <c r="I15" s="44"/>
    </row>
    <row r="16" spans="1:9" ht="23">
      <c r="A16" s="44"/>
      <c r="B16" s="44"/>
      <c r="C16" s="44"/>
      <c r="D16" s="44"/>
      <c r="E16" s="44"/>
      <c r="F16" s="44"/>
      <c r="G16" s="44"/>
      <c r="H16" s="44"/>
      <c r="I16" s="44"/>
    </row>
    <row r="17" spans="1:9" ht="23">
      <c r="A17" s="44"/>
      <c r="B17" s="44"/>
      <c r="C17" s="44"/>
      <c r="D17" s="44"/>
      <c r="E17" s="44"/>
      <c r="F17" s="44"/>
      <c r="G17" s="44"/>
      <c r="H17" s="44"/>
      <c r="I17" s="44"/>
    </row>
    <row r="18" spans="1:9" ht="276">
      <c r="A18" s="44" t="s">
        <v>328</v>
      </c>
      <c r="B18" s="44"/>
      <c r="C18" s="44"/>
      <c r="D18" s="44"/>
      <c r="E18" s="44"/>
      <c r="F18" s="44"/>
      <c r="G18" s="44"/>
      <c r="H18" s="44"/>
      <c r="I18" s="44"/>
    </row>
    <row r="19" spans="1:9" ht="46">
      <c r="A19" s="44" t="s">
        <v>124</v>
      </c>
      <c r="B19" s="44"/>
      <c r="C19" s="44"/>
      <c r="D19" s="44"/>
      <c r="E19" s="44"/>
      <c r="F19" s="44"/>
      <c r="G19" s="44"/>
      <c r="H19" s="44"/>
      <c r="I19" s="44"/>
    </row>
    <row r="20" spans="1:9" ht="23">
      <c r="A20" s="44"/>
      <c r="B20" s="44"/>
      <c r="C20" s="44"/>
      <c r="D20" s="44"/>
      <c r="E20" s="44"/>
      <c r="F20" s="44"/>
      <c r="G20" s="44"/>
      <c r="H20" s="44"/>
      <c r="I20" s="44"/>
    </row>
    <row r="21" spans="1:9" ht="23">
      <c r="A21" s="44"/>
      <c r="B21" s="44"/>
      <c r="C21" s="44"/>
      <c r="D21" s="44"/>
      <c r="E21" s="44"/>
      <c r="F21" s="44"/>
      <c r="G21" s="44"/>
      <c r="H21" s="44"/>
      <c r="I21" s="44"/>
    </row>
    <row r="22" spans="1:9" ht="23">
      <c r="A22" s="44"/>
      <c r="B22" s="44"/>
      <c r="C22" s="44"/>
      <c r="D22" s="44"/>
      <c r="E22" s="44"/>
      <c r="F22" s="44"/>
      <c r="G22" s="44"/>
      <c r="H22" s="44"/>
      <c r="I22" s="44"/>
    </row>
    <row r="23" spans="1:9" ht="23">
      <c r="A23" s="44"/>
      <c r="B23" s="44"/>
      <c r="C23" s="44"/>
      <c r="D23" s="44"/>
      <c r="E23" s="44"/>
      <c r="F23" s="44"/>
      <c r="G23" s="44"/>
      <c r="H23" s="44"/>
      <c r="I23" s="44"/>
    </row>
    <row r="24" spans="1:9" ht="23">
      <c r="A24" s="44"/>
      <c r="B24" s="44"/>
      <c r="C24" s="44"/>
      <c r="D24" s="44"/>
      <c r="E24" s="44"/>
      <c r="F24" s="44"/>
      <c r="G24" s="44"/>
      <c r="H24" s="44"/>
      <c r="I24" s="44"/>
    </row>
    <row r="25" spans="1:9" ht="23">
      <c r="A25" s="44"/>
      <c r="B25" s="44"/>
      <c r="C25" s="44"/>
      <c r="D25" s="44"/>
      <c r="E25" s="44"/>
      <c r="F25" s="44"/>
      <c r="G25" s="44"/>
      <c r="H25" s="44"/>
      <c r="I25" s="44"/>
    </row>
    <row r="26" spans="1:9" ht="23">
      <c r="A26" s="44"/>
      <c r="B26" s="44"/>
      <c r="C26" s="44"/>
      <c r="D26" s="44"/>
      <c r="E26" s="44"/>
      <c r="F26" s="44"/>
      <c r="G26" s="44"/>
      <c r="H26" s="44"/>
      <c r="I26" s="44"/>
    </row>
    <row r="27" spans="1:9" ht="23">
      <c r="A27" s="44"/>
      <c r="B27" s="44"/>
      <c r="C27" s="44"/>
      <c r="D27" s="44"/>
      <c r="E27" s="44"/>
      <c r="F27" s="44"/>
      <c r="G27" s="44"/>
      <c r="H27" s="44"/>
      <c r="I27" s="44"/>
    </row>
    <row r="28" spans="1:9" ht="23">
      <c r="A28" s="44"/>
      <c r="B28" s="44"/>
      <c r="C28" s="44"/>
      <c r="D28" s="44"/>
      <c r="E28" s="44"/>
      <c r="F28" s="44"/>
      <c r="G28" s="44"/>
      <c r="H28" s="44"/>
      <c r="I28" s="44"/>
    </row>
    <row r="29" spans="1:9" ht="23">
      <c r="A29" s="44"/>
      <c r="B29" s="44"/>
      <c r="C29" s="44"/>
      <c r="D29" s="44"/>
      <c r="E29" s="44"/>
      <c r="F29" s="44"/>
      <c r="G29" s="44"/>
      <c r="H29" s="44"/>
      <c r="I29" s="44"/>
    </row>
    <row r="30" spans="1:9" ht="23">
      <c r="A30" s="44"/>
      <c r="B30" s="44"/>
      <c r="C30" s="44"/>
      <c r="D30" s="44"/>
      <c r="E30" s="44"/>
      <c r="F30" s="44"/>
      <c r="G30" s="44"/>
      <c r="H30" s="44"/>
      <c r="I30" s="44"/>
    </row>
    <row r="31" spans="1:9" ht="23">
      <c r="A31" s="44"/>
      <c r="B31" s="44"/>
      <c r="C31" s="44"/>
      <c r="D31" s="44"/>
      <c r="E31" s="44"/>
      <c r="F31" s="44"/>
      <c r="G31" s="44"/>
      <c r="H31" s="44"/>
      <c r="I31" s="44"/>
    </row>
    <row r="32" spans="1:9" ht="23">
      <c r="A32" s="44"/>
      <c r="B32" s="44"/>
      <c r="C32" s="44"/>
      <c r="D32" s="44"/>
      <c r="E32" s="44"/>
      <c r="F32" s="44"/>
      <c r="G32" s="44"/>
      <c r="H32" s="44"/>
      <c r="I32" s="44"/>
    </row>
    <row r="33" spans="1:9" ht="23">
      <c r="A33" s="44"/>
      <c r="B33" s="44"/>
      <c r="C33" s="44"/>
      <c r="D33" s="44"/>
      <c r="E33" s="44"/>
      <c r="F33" s="44"/>
      <c r="G33" s="44"/>
      <c r="H33" s="44"/>
      <c r="I33" s="44"/>
    </row>
    <row r="34" spans="1:9" ht="23">
      <c r="A34" s="44"/>
      <c r="B34" s="44"/>
      <c r="C34" s="44"/>
      <c r="D34" s="44"/>
      <c r="E34" s="44"/>
      <c r="F34" s="44"/>
      <c r="G34" s="44"/>
      <c r="H34" s="44"/>
      <c r="I34" s="44"/>
    </row>
    <row r="35" spans="1:9" ht="23">
      <c r="A35" s="44"/>
      <c r="B35" s="44"/>
      <c r="C35" s="44"/>
      <c r="D35" s="44"/>
      <c r="E35" s="44"/>
      <c r="F35" s="44"/>
      <c r="G35" s="44"/>
      <c r="H35" s="44"/>
      <c r="I35" s="44"/>
    </row>
    <row r="36" spans="1:9" ht="23">
      <c r="A36" s="44"/>
      <c r="B36" s="44"/>
      <c r="C36" s="44"/>
      <c r="D36" s="44"/>
      <c r="E36" s="44"/>
      <c r="F36" s="44"/>
      <c r="G36" s="44"/>
      <c r="H36" s="44"/>
      <c r="I36" s="44"/>
    </row>
    <row r="37" spans="1:9" ht="23">
      <c r="A37" s="44"/>
      <c r="B37" s="44"/>
      <c r="C37" s="44"/>
      <c r="D37" s="44"/>
      <c r="E37" s="44"/>
      <c r="F37" s="44"/>
      <c r="G37" s="44"/>
      <c r="H37" s="44"/>
      <c r="I37" s="44"/>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0"/>
  <sheetViews>
    <sheetView workbookViewId="0">
      <selection activeCell="A7" sqref="A7"/>
    </sheetView>
  </sheetViews>
  <sheetFormatPr baseColWidth="10" defaultRowHeight="23" x14ac:dyDescent="0"/>
  <cols>
    <col min="1" max="1" width="61.1640625" style="44" customWidth="1"/>
    <col min="2" max="2" width="29.83203125" style="44" customWidth="1"/>
    <col min="3" max="3" width="23.1640625" style="44" customWidth="1"/>
    <col min="4" max="16384" width="10.83203125" style="44"/>
  </cols>
  <sheetData>
    <row r="5" spans="1:9">
      <c r="A5" s="49" t="s">
        <v>40</v>
      </c>
      <c r="B5" s="49" t="s">
        <v>162</v>
      </c>
      <c r="C5" s="49" t="s">
        <v>163</v>
      </c>
      <c r="D5" s="49" t="s">
        <v>164</v>
      </c>
      <c r="E5" s="49"/>
      <c r="F5" s="49"/>
      <c r="G5" s="49"/>
      <c r="H5" s="49"/>
      <c r="I5" s="49"/>
    </row>
    <row r="6" spans="1:9">
      <c r="A6" s="44" t="s">
        <v>327</v>
      </c>
      <c r="B6" s="44" t="s">
        <v>165</v>
      </c>
      <c r="C6" s="44" t="s">
        <v>166</v>
      </c>
    </row>
    <row r="7" spans="1:9">
      <c r="A7" s="44" t="s">
        <v>223</v>
      </c>
    </row>
    <row r="8" spans="1:9" ht="46">
      <c r="A8" s="44" t="s">
        <v>224</v>
      </c>
    </row>
    <row r="9" spans="1:9">
      <c r="A9" s="44" t="s">
        <v>225</v>
      </c>
    </row>
    <row r="10" spans="1:9">
      <c r="A10" s="44" t="s">
        <v>322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All Blends</vt:lpstr>
      <vt:lpstr>plan</vt:lpstr>
      <vt:lpstr>commercial_kitchen</vt:lpstr>
      <vt:lpstr>puff_mock_cup4cup-1</vt:lpstr>
      <vt:lpstr>price calculator</vt:lpstr>
      <vt:lpstr>Sheet1</vt:lpstr>
      <vt:lpstr>prices</vt:lpstr>
      <vt:lpstr>Sheet4</vt:lpstr>
      <vt:lpstr>Product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Lilit Babalikhyan</cp:lastModifiedBy>
  <dcterms:created xsi:type="dcterms:W3CDTF">2013-11-19T23:37:05Z</dcterms:created>
  <dcterms:modified xsi:type="dcterms:W3CDTF">2018-11-07T07:55:25Z</dcterms:modified>
</cp:coreProperties>
</file>