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codeName="ThisWorkbook" autoCompressPictures="0"/>
  <bookViews>
    <workbookView xWindow="6680" yWindow="160" windowWidth="20540" windowHeight="16700" tabRatio="500" firstSheet="12" activeTab="14"/>
  </bookViews>
  <sheets>
    <sheet name="50%WholeWheat1" sheetId="1" r:id="rId1"/>
    <sheet name="easy buguette" sheetId="2" r:id="rId2"/>
    <sheet name="matnakash-focaccia" sheetId="3" r:id="rId3"/>
    <sheet name="white sourdough boule" sheetId="4" r:id="rId4"/>
    <sheet name="GF briouche" sheetId="5" r:id="rId5"/>
    <sheet name="good_kulich" sheetId="6" r:id="rId6"/>
    <sheet name="Sheet7" sheetId="7" r:id="rId7"/>
    <sheet name="Exper_GF_sourdough" sheetId="8" r:id="rId8"/>
    <sheet name="lavash1" sheetId="9" r:id="rId9"/>
    <sheet name="tartineMotherMethod" sheetId="10" r:id="rId10"/>
    <sheet name="GF Coissant 2" sheetId="11" r:id="rId11"/>
    <sheet name="GF dark bread" sheetId="12" r:id="rId12"/>
    <sheet name="Chad_10_spelt" sheetId="13" r:id="rId13"/>
    <sheet name="FestiveSourdoughGata" sheetId="14" r:id="rId14"/>
    <sheet name="WhiteWildYeastFavorite" sheetId="15" r:id="rId1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5" l="1"/>
  <c r="G6" i="13"/>
  <c r="G5" i="13"/>
  <c r="G4" i="13"/>
  <c r="G3" i="13"/>
  <c r="J4" i="13"/>
  <c r="I3" i="13"/>
  <c r="F10" i="13"/>
  <c r="E10" i="13"/>
  <c r="E16" i="11"/>
  <c r="E15" i="11"/>
  <c r="E14" i="11"/>
  <c r="E13" i="11"/>
  <c r="E12" i="11"/>
  <c r="E11" i="11"/>
  <c r="E10" i="11"/>
  <c r="E9" i="11"/>
  <c r="E8" i="11"/>
  <c r="F15" i="5"/>
  <c r="F14" i="5"/>
  <c r="F13" i="5"/>
  <c r="F12" i="5"/>
  <c r="F11" i="5"/>
  <c r="F10" i="5"/>
  <c r="F9" i="5"/>
  <c r="F8" i="5"/>
  <c r="F7" i="5"/>
  <c r="N11" i="3"/>
  <c r="I11" i="3"/>
  <c r="O5" i="3"/>
  <c r="M10" i="3"/>
  <c r="L9" i="3"/>
  <c r="K8" i="3"/>
  <c r="J7" i="3"/>
  <c r="I10" i="3"/>
  <c r="I9" i="3"/>
  <c r="I8" i="3"/>
  <c r="I7" i="3"/>
  <c r="I6" i="3"/>
  <c r="I5" i="3"/>
</calcChain>
</file>

<file path=xl/sharedStrings.xml><?xml version="1.0" encoding="utf-8"?>
<sst xmlns="http://schemas.openxmlformats.org/spreadsheetml/2006/main" count="431" uniqueCount="255">
  <si>
    <t>Try 3</t>
  </si>
  <si>
    <t>http://www.breadwerx.com/make-50-whole-wheat-sourdough-video/</t>
  </si>
  <si>
    <t>fed sourdough since Thursday, twice a day, used about 100g in above recipe</t>
  </si>
  <si>
    <t>Recipe: 75% Hydration</t>
  </si>
  <si>
    <t>228g Bread Flour</t>
  </si>
  <si>
    <t>203g Whole Wheat Flour</t>
  </si>
  <si>
    <t>319g Water</t>
  </si>
  <si>
    <t>50g Whole Wheat Starter @ 100% Hydration (25g Whole Wheat Flour, 25g water)</t>
  </si>
  <si>
    <t>9g Salt</t>
  </si>
  <si>
    <t>Recipe</t>
  </si>
  <si>
    <t>substitution</t>
  </si>
  <si>
    <t>flour type</t>
  </si>
  <si>
    <t>Whole foods 365 all purpose unbleached flour</t>
  </si>
  <si>
    <t>Whole wheat baking flour from whole foods</t>
  </si>
  <si>
    <t xml:space="preserve">My whole wheat starter, out of fridge on </t>
  </si>
  <si>
    <t>100g whole wheat starter, 100% hydration</t>
  </si>
  <si>
    <t>03/15/2018 from fridge, fed twice a day</t>
  </si>
  <si>
    <t>Dates for starter</t>
  </si>
  <si>
    <t>Dates for dough</t>
  </si>
  <si>
    <t>03/17/2018, autolyze for 1 hour, 10am to 11 am, added starter around 11, kneaded for 15 min, rest from 12 to 6pm</t>
  </si>
  <si>
    <t>starter</t>
  </si>
  <si>
    <t>out of fridge</t>
  </si>
  <si>
    <t>feeding</t>
  </si>
  <si>
    <t>use</t>
  </si>
  <si>
    <t>Timetables</t>
  </si>
  <si>
    <t>mixing</t>
  </si>
  <si>
    <t>autolyse</t>
  </si>
  <si>
    <t>rest</t>
  </si>
  <si>
    <t>fold1</t>
  </si>
  <si>
    <t>fold2</t>
  </si>
  <si>
    <t>Dough 03/17/2018</t>
  </si>
  <si>
    <t>12:30pm</t>
  </si>
  <si>
    <t>shaping + proofing</t>
  </si>
  <si>
    <t>baking started</t>
  </si>
  <si>
    <t>ended</t>
  </si>
  <si>
    <t>covered</t>
  </si>
  <si>
    <t>open</t>
  </si>
  <si>
    <t>forming+scored</t>
  </si>
  <si>
    <t>temp</t>
  </si>
  <si>
    <t>450F</t>
  </si>
  <si>
    <t>notes</t>
  </si>
  <si>
    <t>large bubbles on one side only, nice smell and taste, thick skin</t>
  </si>
  <si>
    <t>https://www.youtube.com/watch?v=GGtAdYeA5Fg</t>
  </si>
  <si>
    <t>250 g all purpose unbleached flour</t>
  </si>
  <si>
    <t>8 gr salt</t>
  </si>
  <si>
    <t>130 gr water</t>
  </si>
  <si>
    <t xml:space="preserve">150gr 100% starter, unbleached flour </t>
  </si>
  <si>
    <t>5 min knead</t>
  </si>
  <si>
    <t>https://www.hlebomoli.ru/blog/vazhnye-vesti-pro-vlazhnoe-testo</t>
  </si>
  <si>
    <t>focaaccia - wannabe matnakash</t>
  </si>
  <si>
    <t>200 гр белой пшеничной муки;</t>
  </si>
  <si>
    <t>150 гр.пшеничной цельнозерновой муки;</t>
  </si>
  <si>
    <t>50 гр. ржаной цельнозерновой муки;</t>
  </si>
  <si>
    <t>275 гр. воды;</t>
  </si>
  <si>
    <t>30 гр. оливкового масла;</t>
  </si>
  <si>
    <t>10 гр. соли.</t>
  </si>
  <si>
    <t>wheat</t>
  </si>
  <si>
    <t>water</t>
  </si>
  <si>
    <t>salt</t>
  </si>
  <si>
    <t>oil</t>
  </si>
  <si>
    <t>hydration</t>
  </si>
  <si>
    <t>x</t>
  </si>
  <si>
    <t>zakvaska</t>
  </si>
  <si>
    <t>levain</t>
  </si>
  <si>
    <t>https://foodwishes.blogspot.com/2017/09/sourdough-bread-part-2-finished-loaf.html</t>
  </si>
  <si>
    <t>whie sourdough boule</t>
  </si>
  <si>
    <t xml:space="preserve"> High Quality Gluten Free Bread Flour</t>
  </si>
  <si>
    <t># of Cups Needed</t>
  </si>
  <si>
    <t>grams</t>
  </si>
  <si>
    <t>White Rice Flour</t>
  </si>
  <si>
    <t>Brown Rice Flour</t>
  </si>
  <si>
    <t>Tapioca Starch</t>
  </si>
  <si>
    <t>Potato Starch</t>
  </si>
  <si>
    <t>Xanthan Gum</t>
  </si>
  <si>
    <t>Potato Flour</t>
  </si>
  <si>
    <t>Pectin</t>
  </si>
  <si>
    <t>Whey Protein Isolate</t>
  </si>
  <si>
    <t>Expandex</t>
  </si>
  <si>
    <t>Для рецепта я использовала 2 куличные формы с диаметром донышка 12 см, высота бортов так же 12 см.</t>
  </si>
  <si>
    <t>300 г пшеничной муки</t>
  </si>
  <si>
    <t>4 г сухих инстантных дрожжей САФ момент в золотой пачке, предназначенных для выпечки</t>
  </si>
  <si>
    <t>150 г молока или сливок</t>
  </si>
  <si>
    <t>7 куриных яичных желтков</t>
  </si>
  <si>
    <t>75 г сливочного масла жирностью 82 %</t>
  </si>
  <si>
    <t>50 г сахара</t>
  </si>
  <si>
    <t>1/4 чайной ложки соли</t>
  </si>
  <si>
    <t>Духи для теста по вашему вкусу (я добавила несколько капель ванильной эссенции)</t>
  </si>
  <si>
    <t>https://pechemdoma.com/kruzhevnaya-baba-kulich.html</t>
  </si>
  <si>
    <t>flour</t>
  </si>
  <si>
    <t>white rice</t>
  </si>
  <si>
    <t>glutinous rice</t>
  </si>
  <si>
    <t>tapioca</t>
  </si>
  <si>
    <t>potato</t>
  </si>
  <si>
    <t>XG</t>
  </si>
  <si>
    <t>almond</t>
  </si>
  <si>
    <t>pectin</t>
  </si>
  <si>
    <t>almond flour</t>
  </si>
  <si>
    <t>expandex</t>
  </si>
  <si>
    <t>potato starch</t>
  </si>
  <si>
    <t>all</t>
  </si>
  <si>
    <t>fold</t>
  </si>
  <si>
    <t>12 hours</t>
  </si>
  <si>
    <t>URL</t>
  </si>
  <si>
    <t>ingredient</t>
  </si>
  <si>
    <t>kneading</t>
  </si>
  <si>
    <t>folding</t>
  </si>
  <si>
    <t>every 2 hours</t>
  </si>
  <si>
    <t>bulk fermentation</t>
  </si>
  <si>
    <t>6 hours</t>
  </si>
  <si>
    <t>forming</t>
  </si>
  <si>
    <t>mix and rest for 1 hour</t>
  </si>
  <si>
    <t>name</t>
  </si>
  <si>
    <t>amount</t>
  </si>
  <si>
    <t>unit</t>
  </si>
  <si>
    <t>type</t>
  </si>
  <si>
    <t>type 1</t>
  </si>
  <si>
    <t>type2</t>
  </si>
  <si>
    <t>dry</t>
  </si>
  <si>
    <t>vendor</t>
  </si>
  <si>
    <t>brand</t>
  </si>
  <si>
    <t>WF</t>
  </si>
  <si>
    <t>USDA #</t>
  </si>
  <si>
    <t>steps</t>
  </si>
  <si>
    <t>all purpose flour, white</t>
  </si>
  <si>
    <t>gr</t>
  </si>
  <si>
    <t>BP</t>
  </si>
  <si>
    <t>g</t>
  </si>
  <si>
    <t>white wheat starter</t>
  </si>
  <si>
    <t>wet</t>
  </si>
  <si>
    <t>mochiko</t>
  </si>
  <si>
    <t>Xantan gum</t>
  </si>
  <si>
    <t>recipe idea</t>
  </si>
  <si>
    <t>flour is taken from shoestring GF flour blend</t>
  </si>
  <si>
    <t>white wheat</t>
  </si>
  <si>
    <t>whole wheat starter, 100 hydration</t>
  </si>
  <si>
    <t>WFM 365</t>
  </si>
  <si>
    <t>USDA code</t>
  </si>
  <si>
    <t>olive oil</t>
  </si>
  <si>
    <t>recipe part</t>
  </si>
  <si>
    <t>Number</t>
  </si>
  <si>
    <t>autolyse with salt, no starter</t>
  </si>
  <si>
    <t>step time</t>
  </si>
  <si>
    <t>step name</t>
  </si>
  <si>
    <t>step temperature</t>
  </si>
  <si>
    <t>add starter</t>
  </si>
  <si>
    <t>1 hour</t>
  </si>
  <si>
    <t>room</t>
  </si>
  <si>
    <t>70 F</t>
  </si>
  <si>
    <t>add salt</t>
  </si>
  <si>
    <t>stand</t>
  </si>
  <si>
    <t>refrigerate</t>
  </si>
  <si>
    <t>8 hours</t>
  </si>
  <si>
    <t>10 hours</t>
  </si>
  <si>
    <t>stang in room</t>
  </si>
  <si>
    <t>bulk fermenation</t>
  </si>
  <si>
    <t>retard</t>
  </si>
  <si>
    <t>divided into 6 parts</t>
  </si>
  <si>
    <t>opened, 1 MM</t>
  </si>
  <si>
    <t>on cast iron skillet, medium heat</t>
  </si>
  <si>
    <t>not really good, not lavash like</t>
  </si>
  <si>
    <t>No</t>
  </si>
  <si>
    <t xml:space="preserve">premix </t>
  </si>
  <si>
    <t>time</t>
  </si>
  <si>
    <t>30 min - 4 hours</t>
  </si>
  <si>
    <t>ingredients of step</t>
  </si>
  <si>
    <t>table1</t>
  </si>
  <si>
    <t>mix</t>
  </si>
  <si>
    <t>15 min</t>
  </si>
  <si>
    <t>repeating interval</t>
  </si>
  <si>
    <t>mix with starter, salt and rest of water</t>
  </si>
  <si>
    <t>repeat every 15 minutes for 2 hours</t>
  </si>
  <si>
    <t>after kneding of folding leave to rise covered</t>
  </si>
  <si>
    <t>portion and leave to rest</t>
  </si>
  <si>
    <t>bench rest</t>
  </si>
  <si>
    <t>shaping</t>
  </si>
  <si>
    <t>baking</t>
  </si>
  <si>
    <t>cooling</t>
  </si>
  <si>
    <t>until completely cooled</t>
  </si>
  <si>
    <t>scoring</t>
  </si>
  <si>
    <t>description of step</t>
  </si>
  <si>
    <t>temperature</t>
  </si>
  <si>
    <t>equipment used</t>
  </si>
  <si>
    <t>mix all ingredients</t>
  </si>
  <si>
    <t>step</t>
  </si>
  <si>
    <t>step time(hours)</t>
  </si>
  <si>
    <t>rest in room</t>
  </si>
  <si>
    <t>step temperature F</t>
  </si>
  <si>
    <t>bake in cocotte covered</t>
  </si>
  <si>
    <t>bake in cocotter uncovered</t>
  </si>
  <si>
    <t>uppearance</t>
  </si>
  <si>
    <t>evaluation</t>
  </si>
  <si>
    <t>taste</t>
  </si>
  <si>
    <t>evaluation description</t>
  </si>
  <si>
    <t>step numbering</t>
  </si>
  <si>
    <t>URL:</t>
  </si>
  <si>
    <t>http://www.bakingmagique.com/2014/09/gluten-free-sourdough-bread/</t>
  </si>
  <si>
    <t>--------------</t>
  </si>
  <si>
    <t>brown</t>
  </si>
  <si>
    <t>rice</t>
  </si>
  <si>
    <t>cold</t>
  </si>
  <si>
    <t>sourdough starter</t>
  </si>
  <si>
    <t>at</t>
  </si>
  <si>
    <t>psyllium</t>
  </si>
  <si>
    <t>husk</t>
  </si>
  <si>
    <t>ground</t>
  </si>
  <si>
    <t>golden</t>
  </si>
  <si>
    <t>flax</t>
  </si>
  <si>
    <t>seeds</t>
  </si>
  <si>
    <t>of</t>
  </si>
  <si>
    <t>each</t>
  </si>
  <si>
    <t>sorghum</t>
  </si>
  <si>
    <t>oat</t>
  </si>
  <si>
    <t>buckwheat</t>
  </si>
  <si>
    <t>corn</t>
  </si>
  <si>
    <t>starch</t>
  </si>
  <si>
    <t>granulated</t>
  </si>
  <si>
    <t>sugar</t>
  </si>
  <si>
    <t>tsp</t>
  </si>
  <si>
    <t>Sourdough starter</t>
  </si>
  <si>
    <t>yeast</t>
  </si>
  <si>
    <t>butter</t>
  </si>
  <si>
    <t>flour blend</t>
  </si>
  <si>
    <t>result</t>
  </si>
  <si>
    <t>no butter leaking</t>
  </si>
  <si>
    <t>same texture</t>
  </si>
  <si>
    <t>dough was wetter</t>
  </si>
  <si>
    <t>high fat butter</t>
  </si>
  <si>
    <t>rice flour</t>
  </si>
  <si>
    <t>Bakers%</t>
  </si>
  <si>
    <t>high extraction</t>
  </si>
  <si>
    <t>medium strong flour</t>
  </si>
  <si>
    <t>whole wheat flour</t>
  </si>
  <si>
    <t>spelt</t>
  </si>
  <si>
    <t>milk</t>
  </si>
  <si>
    <t>eggs</t>
  </si>
  <si>
    <t>white wheat flour</t>
  </si>
  <si>
    <t>vodka</t>
  </si>
  <si>
    <t>vegetable oil</t>
  </si>
  <si>
    <t>mother sourdough</t>
  </si>
  <si>
    <t>wheat flour</t>
  </si>
  <si>
    <t>egg</t>
  </si>
  <si>
    <t>eggwash</t>
  </si>
  <si>
    <t>cinnamon</t>
  </si>
  <si>
    <t>part</t>
  </si>
  <si>
    <t>autolyze</t>
  </si>
  <si>
    <t>whole rye flour</t>
  </si>
  <si>
    <t>first fermentation</t>
  </si>
  <si>
    <t>time unit</t>
  </si>
  <si>
    <t>min</t>
  </si>
  <si>
    <t>divide, bench rest, shape</t>
  </si>
  <si>
    <t>proof</t>
  </si>
  <si>
    <t>bake</t>
  </si>
  <si>
    <t>step no</t>
  </si>
  <si>
    <t>temperature unit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</si>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</sst>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rgb="FF333333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8"/>
      <color rgb="FF766259"/>
      <name val="Inherit"/>
    </font>
    <font>
      <sz val="10"/>
      <color rgb="FF000000"/>
      <name val="Arial"/>
    </font>
    <font>
      <b/>
      <sz val="20"/>
      <color rgb="FF000000"/>
      <name val="Calibri"/>
    </font>
    <font>
      <b/>
      <sz val="14"/>
      <color rgb="FF000000"/>
      <name val="Calibri"/>
    </font>
    <font>
      <i/>
      <u/>
      <sz val="11"/>
      <color rgb="FF000000"/>
      <name val="Calibri"/>
    </font>
    <font>
      <sz val="14"/>
      <color rgb="FF5C5C5C"/>
      <name val="Helvetica Neue"/>
    </font>
    <font>
      <b/>
      <sz val="22"/>
      <color theme="1"/>
      <name val="Calibri"/>
      <scheme val="minor"/>
    </font>
    <font>
      <sz val="22"/>
      <color rgb="FF565656"/>
      <name val="Inherit"/>
    </font>
    <font>
      <u/>
      <sz val="22"/>
      <color theme="10"/>
      <name val="Calibri"/>
      <family val="2"/>
      <scheme val="minor"/>
    </font>
    <font>
      <sz val="22"/>
      <color theme="1"/>
      <name val="Calibri"/>
    </font>
    <font>
      <b/>
      <sz val="22"/>
      <color rgb="FF000000"/>
      <name val="Calibri"/>
    </font>
    <font>
      <i/>
      <u/>
      <sz val="2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8" fontId="1" fillId="0" borderId="0" xfId="0" applyNumberFormat="1" applyFont="1"/>
    <xf numFmtId="20" fontId="1" fillId="0" borderId="0" xfId="0" applyNumberFormat="1" applyFont="1"/>
    <xf numFmtId="0" fontId="5" fillId="0" borderId="0" xfId="0" applyFont="1"/>
    <xf numFmtId="0" fontId="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0" xfId="0" applyAlignment="1">
      <alignment wrapText="1"/>
    </xf>
    <xf numFmtId="0" fontId="7" fillId="0" borderId="0" xfId="0" applyFont="1" applyBorder="1" applyAlignment="1">
      <alignment horizontal="center"/>
    </xf>
    <xf numFmtId="0" fontId="8" fillId="0" borderId="4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12" fontId="1" fillId="0" borderId="0" xfId="0" applyNumberFormat="1" applyFont="1"/>
    <xf numFmtId="0" fontId="12" fillId="0" borderId="0" xfId="0" applyFont="1"/>
    <xf numFmtId="0" fontId="13" fillId="0" borderId="0" xfId="23" applyFont="1"/>
    <xf numFmtId="0" fontId="14" fillId="0" borderId="0" xfId="0" applyFont="1"/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4" xfId="0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0" fontId="15" fillId="2" borderId="0" xfId="0" applyFont="1" applyFill="1" applyBorder="1" applyAlignment="1">
      <alignment horizontal="center"/>
    </xf>
    <xf numFmtId="0" fontId="14" fillId="0" borderId="0" xfId="0" applyFont="1" applyAlignment="1">
      <alignment wrapText="1"/>
    </xf>
    <xf numFmtId="0" fontId="16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</cellXfs>
  <cellStyles count="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strike val="0"/>
        <outline val="0"/>
        <shadow val="0"/>
        <vertAlign val="baseline"/>
        <sz val="22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strike val="0"/>
        <outline val="0"/>
        <shadow val="0"/>
        <vertAlign val="baseline"/>
        <sz val="22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strike val="0"/>
        <outline val="0"/>
        <shadow val="0"/>
        <vertAlign val="baseline"/>
        <sz val="22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border outline="0">
        <top style="thin">
          <color auto="1"/>
        </top>
      </border>
    </dxf>
    <dxf>
      <font>
        <strike val="0"/>
        <outline val="0"/>
        <shadow val="0"/>
        <vertAlign val="baseline"/>
        <sz val="22"/>
        <name val="Calibri"/>
        <scheme val="none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vertAlign val="baseline"/>
        <sz val="22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Table1" displayName="Table1" ref="C4:F15" headerRowCount="0" totalsRowShown="0" headerRowBorderDxfId="19" tableBorderDxfId="18">
  <tableColumns count="4">
    <tableColumn id="1" name="Column1" headerRowDxfId="17"/>
    <tableColumn id="2" name="Column2" headerRowDxfId="16"/>
    <tableColumn id="3" name="Column3" headerRowDxfId="15"/>
    <tableColumn id="4" name="Column4" headerRowDxfId="14" dataDxfId="13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id="2" name="Table13" displayName="Table13" ref="B5:E16" headerRowCount="0" totalsRowShown="0" headerRowDxfId="12" dataDxfId="10" headerRowBorderDxfId="11" tableBorderDxfId="9">
  <tableColumns count="4">
    <tableColumn id="1" name="Column1" headerRowDxfId="8" dataDxfId="7"/>
    <tableColumn id="2" name="Column2" headerRowDxfId="6" dataDxfId="5"/>
    <tableColumn id="3" name="Column3" headerRowDxfId="4" dataDxfId="3"/>
    <tableColumn id="4" name="Column4" headerRowDxfId="2" dataDxfId="1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kingmagique.com/2014/09/gluten-free-buckwheat-sourdough-starter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4:O28"/>
  <sheetViews>
    <sheetView showRuler="0" topLeftCell="A21" workbookViewId="0">
      <selection activeCell="A4" sqref="A4"/>
    </sheetView>
  </sheetViews>
  <sheetFormatPr baseColWidth="10" defaultColWidth="11.83203125" defaultRowHeight="28" x14ac:dyDescent="0"/>
  <cols>
    <col min="1" max="1" width="92.83203125" style="1" customWidth="1"/>
    <col min="2" max="2" width="23.6640625" style="1" customWidth="1"/>
    <col min="3" max="3" width="30.6640625" style="1" customWidth="1"/>
    <col min="4" max="4" width="17.33203125" style="1" customWidth="1"/>
    <col min="5" max="5" width="24.5" style="1" customWidth="1"/>
    <col min="6" max="6" width="30.6640625" style="1" customWidth="1"/>
    <col min="7" max="7" width="23.33203125" style="1" customWidth="1"/>
    <col min="8" max="8" width="28" style="1" customWidth="1"/>
    <col min="9" max="9" width="11.83203125" style="1"/>
    <col min="10" max="10" width="16.1640625" style="1" customWidth="1"/>
    <col min="11" max="12" width="11.83203125" style="1"/>
    <col min="13" max="13" width="94.1640625" style="1" bestFit="1" customWidth="1"/>
    <col min="14" max="16384" width="11.83203125" style="1"/>
  </cols>
  <sheetData>
    <row r="4" spans="1:15">
      <c r="A4" s="1" t="s">
        <v>0</v>
      </c>
    </row>
    <row r="6" spans="1:15">
      <c r="A6" s="1" t="s">
        <v>1</v>
      </c>
    </row>
    <row r="8" spans="1:15">
      <c r="A8" s="1" t="s">
        <v>2</v>
      </c>
    </row>
    <row r="10" spans="1:15">
      <c r="A10" s="2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56">
      <c r="A11" s="2"/>
      <c r="B11" s="2" t="s">
        <v>10</v>
      </c>
      <c r="C11" s="2" t="s">
        <v>11</v>
      </c>
      <c r="D11" s="2" t="s">
        <v>17</v>
      </c>
      <c r="E11" s="2" t="s">
        <v>18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>
      <c r="A12" s="3" t="s">
        <v>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84">
      <c r="A13" s="3" t="s">
        <v>4</v>
      </c>
      <c r="B13" s="2"/>
      <c r="C13" s="2" t="s">
        <v>12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84">
      <c r="A14" s="3" t="s">
        <v>5</v>
      </c>
      <c r="B14" s="2"/>
      <c r="C14" s="2" t="s">
        <v>13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3" t="s">
        <v>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252">
      <c r="A16" s="3" t="s">
        <v>7</v>
      </c>
      <c r="B16" s="2" t="s">
        <v>15</v>
      </c>
      <c r="C16" s="2" t="s">
        <v>14</v>
      </c>
      <c r="D16" s="2" t="s">
        <v>16</v>
      </c>
      <c r="E16" s="2" t="s">
        <v>19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>
      <c r="A17" s="3" t="s">
        <v>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>
      <c r="A21" s="2" t="s">
        <v>24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3" spans="1:15">
      <c r="A23" s="1" t="s">
        <v>20</v>
      </c>
      <c r="B23" s="1" t="s">
        <v>21</v>
      </c>
      <c r="C23" s="1" t="s">
        <v>22</v>
      </c>
      <c r="D23" s="1" t="s">
        <v>23</v>
      </c>
    </row>
    <row r="26" spans="1:15">
      <c r="A26" s="1" t="s">
        <v>30</v>
      </c>
    </row>
    <row r="27" spans="1:15">
      <c r="A27" s="1" t="s">
        <v>25</v>
      </c>
      <c r="B27" s="1" t="s">
        <v>26</v>
      </c>
      <c r="C27" s="1" t="s">
        <v>27</v>
      </c>
      <c r="D27" s="1" t="s">
        <v>28</v>
      </c>
      <c r="E27" s="1" t="s">
        <v>29</v>
      </c>
      <c r="F27" s="1" t="s">
        <v>32</v>
      </c>
      <c r="G27" s="1" t="s">
        <v>37</v>
      </c>
      <c r="H27" s="1" t="s">
        <v>33</v>
      </c>
      <c r="I27" s="1" t="s">
        <v>34</v>
      </c>
      <c r="J27" s="1" t="s">
        <v>35</v>
      </c>
      <c r="K27" s="1" t="s">
        <v>36</v>
      </c>
      <c r="L27" s="1" t="s">
        <v>38</v>
      </c>
      <c r="M27" s="1" t="s">
        <v>40</v>
      </c>
    </row>
    <row r="28" spans="1:15">
      <c r="A28" s="4">
        <v>0.45833333333333331</v>
      </c>
      <c r="B28" s="4">
        <v>0.5</v>
      </c>
      <c r="C28" s="4">
        <v>0.75</v>
      </c>
      <c r="D28" s="1" t="s">
        <v>31</v>
      </c>
      <c r="E28" s="4">
        <v>0.75</v>
      </c>
      <c r="F28" s="4">
        <v>0.83333333333333337</v>
      </c>
      <c r="G28" s="5">
        <v>0.39583333333333331</v>
      </c>
      <c r="H28" s="5">
        <v>0.39583333333333331</v>
      </c>
      <c r="I28" s="5">
        <v>0.43055555555555558</v>
      </c>
      <c r="J28" s="1">
        <v>20</v>
      </c>
      <c r="K28" s="1">
        <v>30</v>
      </c>
      <c r="L28" s="1" t="s">
        <v>39</v>
      </c>
      <c r="M28" s="1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17"/>
  <sheetViews>
    <sheetView showRuler="0" topLeftCell="A6" workbookViewId="0">
      <selection activeCell="B21" sqref="B21"/>
    </sheetView>
  </sheetViews>
  <sheetFormatPr baseColWidth="10" defaultColWidth="38.5" defaultRowHeight="28" x14ac:dyDescent="0"/>
  <cols>
    <col min="1" max="16384" width="38.5" style="1"/>
  </cols>
  <sheetData>
    <row r="7" spans="1:8">
      <c r="A7" s="1" t="s">
        <v>160</v>
      </c>
      <c r="B7" s="1" t="s">
        <v>111</v>
      </c>
      <c r="C7" s="1" t="s">
        <v>179</v>
      </c>
      <c r="D7" s="1" t="s">
        <v>180</v>
      </c>
      <c r="E7" s="1" t="s">
        <v>162</v>
      </c>
      <c r="F7" s="1" t="s">
        <v>164</v>
      </c>
      <c r="G7" s="1" t="s">
        <v>168</v>
      </c>
      <c r="H7" s="1" t="s">
        <v>181</v>
      </c>
    </row>
    <row r="8" spans="1:8">
      <c r="A8" s="1">
        <v>1</v>
      </c>
      <c r="B8" s="1" t="s">
        <v>26</v>
      </c>
      <c r="C8" s="1" t="s">
        <v>161</v>
      </c>
      <c r="D8" s="1">
        <v>70</v>
      </c>
      <c r="E8" s="1" t="s">
        <v>163</v>
      </c>
      <c r="F8" s="1" t="s">
        <v>165</v>
      </c>
    </row>
    <row r="9" spans="1:8">
      <c r="A9" s="1">
        <v>2</v>
      </c>
      <c r="B9" s="1" t="s">
        <v>166</v>
      </c>
      <c r="C9" s="1" t="s">
        <v>169</v>
      </c>
      <c r="D9" s="1">
        <v>70</v>
      </c>
    </row>
    <row r="10" spans="1:8">
      <c r="A10" s="1">
        <v>3</v>
      </c>
      <c r="B10" s="1" t="s">
        <v>100</v>
      </c>
      <c r="C10" s="1" t="s">
        <v>170</v>
      </c>
      <c r="D10" s="1">
        <v>70</v>
      </c>
      <c r="G10" s="1" t="s">
        <v>167</v>
      </c>
    </row>
    <row r="11" spans="1:8">
      <c r="A11" s="1">
        <v>4</v>
      </c>
      <c r="B11" s="1" t="s">
        <v>107</v>
      </c>
      <c r="C11" s="1" t="s">
        <v>171</v>
      </c>
      <c r="D11" s="1">
        <v>70</v>
      </c>
    </row>
    <row r="12" spans="1:8">
      <c r="A12" s="1">
        <v>5</v>
      </c>
      <c r="B12" s="1" t="s">
        <v>173</v>
      </c>
      <c r="C12" s="1" t="s">
        <v>172</v>
      </c>
      <c r="D12" s="1">
        <v>70</v>
      </c>
    </row>
    <row r="13" spans="1:8">
      <c r="A13" s="1">
        <v>6</v>
      </c>
      <c r="B13" s="1" t="s">
        <v>174</v>
      </c>
    </row>
    <row r="14" spans="1:8">
      <c r="B14" s="1" t="s">
        <v>178</v>
      </c>
    </row>
    <row r="16" spans="1:8">
      <c r="A16" s="1">
        <v>7</v>
      </c>
      <c r="B16" s="1" t="s">
        <v>175</v>
      </c>
    </row>
    <row r="17" spans="1:3">
      <c r="A17" s="1">
        <v>8</v>
      </c>
      <c r="B17" s="1" t="s">
        <v>176</v>
      </c>
      <c r="C17" s="1" t="s">
        <v>177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25"/>
  <sheetViews>
    <sheetView showRuler="0" topLeftCell="B14" workbookViewId="0">
      <selection activeCell="E26" sqref="E26"/>
    </sheetView>
  </sheetViews>
  <sheetFormatPr baseColWidth="10" defaultRowHeight="28" x14ac:dyDescent="0"/>
  <cols>
    <col min="1" max="1" width="10.83203125" style="24"/>
    <col min="2" max="2" width="32.83203125" style="24" customWidth="1"/>
    <col min="3" max="16384" width="10.83203125" style="24"/>
  </cols>
  <sheetData>
    <row r="5" spans="2:9">
      <c r="B5" s="25"/>
      <c r="C5" s="26" t="s">
        <v>66</v>
      </c>
      <c r="D5" s="27"/>
      <c r="E5" s="28"/>
      <c r="I5" s="24" t="s">
        <v>222</v>
      </c>
    </row>
    <row r="6" spans="2:9">
      <c r="B6" s="29"/>
      <c r="C6" s="30" t="s">
        <v>67</v>
      </c>
      <c r="D6" s="31"/>
      <c r="E6" s="32">
        <v>2</v>
      </c>
      <c r="I6" s="24" t="s">
        <v>223</v>
      </c>
    </row>
    <row r="7" spans="2:9">
      <c r="B7" s="33"/>
      <c r="C7" s="30"/>
      <c r="D7" s="31"/>
      <c r="E7" s="34" t="s">
        <v>68</v>
      </c>
      <c r="I7" s="24" t="s">
        <v>224</v>
      </c>
    </row>
    <row r="8" spans="2:9">
      <c r="B8" s="33" t="s">
        <v>69</v>
      </c>
      <c r="C8" s="33"/>
      <c r="D8" s="33"/>
      <c r="E8" s="35">
        <f>30*E6</f>
        <v>60</v>
      </c>
      <c r="I8" s="24" t="s">
        <v>225</v>
      </c>
    </row>
    <row r="9" spans="2:9">
      <c r="B9" s="33" t="s">
        <v>70</v>
      </c>
      <c r="C9" s="33"/>
      <c r="D9" s="33"/>
      <c r="E9" s="35">
        <f>30*E6</f>
        <v>60</v>
      </c>
    </row>
    <row r="10" spans="2:9">
      <c r="B10" s="33" t="s">
        <v>71</v>
      </c>
      <c r="C10" s="33"/>
      <c r="D10" s="33"/>
      <c r="E10" s="35">
        <f>15*E6</f>
        <v>30</v>
      </c>
    </row>
    <row r="11" spans="2:9">
      <c r="B11" s="33" t="s">
        <v>72</v>
      </c>
      <c r="C11" s="33"/>
      <c r="D11" s="33"/>
      <c r="E11" s="35">
        <f>15*E6</f>
        <v>30</v>
      </c>
    </row>
    <row r="12" spans="2:9">
      <c r="B12" s="33" t="s">
        <v>73</v>
      </c>
      <c r="C12" s="33"/>
      <c r="D12" s="33"/>
      <c r="E12" s="35">
        <f>3*E6</f>
        <v>6</v>
      </c>
    </row>
    <row r="13" spans="2:9">
      <c r="B13" s="33" t="s">
        <v>74</v>
      </c>
      <c r="C13" s="33"/>
      <c r="D13" s="33"/>
      <c r="E13" s="35">
        <f>5*E6</f>
        <v>10</v>
      </c>
    </row>
    <row r="14" spans="2:9">
      <c r="B14" s="33" t="s">
        <v>75</v>
      </c>
      <c r="C14" s="33"/>
      <c r="D14" s="33"/>
      <c r="E14" s="35">
        <f>2*E6</f>
        <v>4</v>
      </c>
    </row>
    <row r="15" spans="2:9">
      <c r="B15" s="33" t="s">
        <v>76</v>
      </c>
      <c r="C15" s="33"/>
      <c r="D15" s="33"/>
      <c r="E15" s="35">
        <f>25*E6</f>
        <v>50</v>
      </c>
    </row>
    <row r="16" spans="2:9">
      <c r="B16" s="33" t="s">
        <v>77</v>
      </c>
      <c r="C16" s="33"/>
      <c r="D16" s="33"/>
      <c r="E16" s="35">
        <f>15*E6</f>
        <v>30</v>
      </c>
    </row>
    <row r="18" spans="2:5">
      <c r="B18" s="24" t="s">
        <v>218</v>
      </c>
      <c r="E18" s="24">
        <v>100</v>
      </c>
    </row>
    <row r="19" spans="2:5">
      <c r="B19" s="24" t="s">
        <v>219</v>
      </c>
      <c r="E19" s="24">
        <v>4</v>
      </c>
    </row>
    <row r="20" spans="2:5">
      <c r="B20" s="24" t="s">
        <v>58</v>
      </c>
      <c r="E20" s="24">
        <v>4</v>
      </c>
    </row>
    <row r="21" spans="2:5">
      <c r="B21" s="24" t="s">
        <v>220</v>
      </c>
      <c r="E21" s="24">
        <v>5</v>
      </c>
    </row>
    <row r="22" spans="2:5">
      <c r="B22" s="24" t="s">
        <v>221</v>
      </c>
      <c r="E22" s="24">
        <v>110</v>
      </c>
    </row>
    <row r="23" spans="2:5">
      <c r="B23" s="24" t="s">
        <v>216</v>
      </c>
      <c r="E23" s="24">
        <v>8</v>
      </c>
    </row>
    <row r="24" spans="2:5">
      <c r="B24" s="24" t="s">
        <v>226</v>
      </c>
      <c r="E24" s="24">
        <v>110</v>
      </c>
    </row>
    <row r="25" spans="2:5">
      <c r="B25" s="24" t="s">
        <v>227</v>
      </c>
      <c r="E25" s="24">
        <v>5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2"/>
  <sheetViews>
    <sheetView showRuler="0" topLeftCell="A12" workbookViewId="0">
      <selection activeCell="E15" sqref="E15"/>
    </sheetView>
  </sheetViews>
  <sheetFormatPr baseColWidth="10" defaultRowHeight="28" x14ac:dyDescent="0"/>
  <cols>
    <col min="1" max="1" width="21.1640625" style="1" customWidth="1"/>
    <col min="2" max="3" width="23.83203125" style="1" customWidth="1"/>
    <col min="4" max="4" width="10.83203125" style="1"/>
    <col min="5" max="5" width="24.1640625" style="1" customWidth="1"/>
    <col min="6" max="16384" width="10.83203125" style="1"/>
  </cols>
  <sheetData>
    <row r="3" spans="1:6">
      <c r="A3" s="1" t="s">
        <v>194</v>
      </c>
      <c r="B3" s="1" t="s">
        <v>195</v>
      </c>
    </row>
    <row r="6" spans="1:6">
      <c r="A6" s="1" t="s">
        <v>112</v>
      </c>
      <c r="B6" s="1" t="s">
        <v>113</v>
      </c>
      <c r="C6" s="1" t="s">
        <v>111</v>
      </c>
    </row>
    <row r="7" spans="1:6" ht="30">
      <c r="A7" s="22">
        <v>80</v>
      </c>
      <c r="B7" s="1" t="s">
        <v>126</v>
      </c>
      <c r="C7" s="1" t="s">
        <v>197</v>
      </c>
      <c r="D7" s="1" t="s">
        <v>198</v>
      </c>
      <c r="E7" s="1" t="s">
        <v>88</v>
      </c>
    </row>
    <row r="8" spans="1:6">
      <c r="A8" s="23">
        <v>140</v>
      </c>
      <c r="B8" s="1" t="s">
        <v>126</v>
      </c>
      <c r="C8" s="1" t="s">
        <v>199</v>
      </c>
      <c r="D8" s="1" t="s">
        <v>200</v>
      </c>
    </row>
    <row r="9" spans="1:6" ht="30">
      <c r="A9" s="22">
        <v>110</v>
      </c>
      <c r="B9" s="1" t="s">
        <v>126</v>
      </c>
      <c r="C9" s="1" t="s">
        <v>57</v>
      </c>
    </row>
    <row r="10" spans="1:6" ht="30">
      <c r="A10" s="22" t="s">
        <v>196</v>
      </c>
    </row>
    <row r="11" spans="1:6" ht="30">
      <c r="A11" s="22">
        <v>350</v>
      </c>
      <c r="B11" s="1" t="s">
        <v>126</v>
      </c>
      <c r="C11" s="1" t="s">
        <v>57</v>
      </c>
      <c r="D11" s="1" t="s">
        <v>201</v>
      </c>
      <c r="E11" s="1" t="s">
        <v>146</v>
      </c>
      <c r="F11" s="1" t="s">
        <v>38</v>
      </c>
    </row>
    <row r="12" spans="1:6" ht="30">
      <c r="A12" s="22">
        <v>20</v>
      </c>
      <c r="B12" s="1" t="s">
        <v>126</v>
      </c>
      <c r="C12" s="1" t="s">
        <v>202</v>
      </c>
      <c r="D12" s="1" t="s">
        <v>203</v>
      </c>
    </row>
    <row r="13" spans="1:6" ht="30">
      <c r="A13" s="22">
        <v>10</v>
      </c>
      <c r="B13" s="1" t="s">
        <v>126</v>
      </c>
      <c r="C13" s="1" t="s">
        <v>204</v>
      </c>
      <c r="D13" s="1" t="s">
        <v>205</v>
      </c>
      <c r="E13" s="1" t="s">
        <v>206</v>
      </c>
      <c r="F13" s="1" t="s">
        <v>207</v>
      </c>
    </row>
    <row r="14" spans="1:6" ht="30">
      <c r="A14" s="22" t="s">
        <v>196</v>
      </c>
    </row>
    <row r="15" spans="1:6" ht="30">
      <c r="A15" s="22">
        <v>60</v>
      </c>
      <c r="B15" s="1" t="s">
        <v>126</v>
      </c>
      <c r="C15" s="1" t="s">
        <v>208</v>
      </c>
      <c r="D15" s="1" t="s">
        <v>209</v>
      </c>
    </row>
    <row r="16" spans="1:6" ht="30">
      <c r="A16" s="22">
        <v>60</v>
      </c>
      <c r="B16" s="1" t="s">
        <v>126</v>
      </c>
      <c r="C16" s="1" t="s">
        <v>210</v>
      </c>
      <c r="D16" s="1" t="s">
        <v>88</v>
      </c>
    </row>
    <row r="17" spans="1:4" ht="30">
      <c r="A17" s="22">
        <v>60</v>
      </c>
      <c r="B17" s="1" t="s">
        <v>126</v>
      </c>
      <c r="C17" s="1" t="s">
        <v>211</v>
      </c>
      <c r="D17" s="1" t="s">
        <v>88</v>
      </c>
    </row>
    <row r="18" spans="1:4" ht="30">
      <c r="A18" s="22">
        <v>60</v>
      </c>
      <c r="B18" s="1" t="s">
        <v>126</v>
      </c>
      <c r="C18" s="1" t="s">
        <v>212</v>
      </c>
      <c r="D18" s="1" t="s">
        <v>88</v>
      </c>
    </row>
    <row r="19" spans="1:4" ht="30">
      <c r="A19" s="22">
        <v>60</v>
      </c>
      <c r="B19" s="1" t="s">
        <v>126</v>
      </c>
      <c r="C19" s="1" t="s">
        <v>213</v>
      </c>
      <c r="D19" s="1" t="s">
        <v>214</v>
      </c>
    </row>
    <row r="20" spans="1:4" ht="30">
      <c r="A20" s="22">
        <v>60</v>
      </c>
      <c r="B20" s="1" t="s">
        <v>126</v>
      </c>
      <c r="C20" s="1" t="s">
        <v>92</v>
      </c>
      <c r="D20" s="1" t="s">
        <v>214</v>
      </c>
    </row>
    <row r="21" spans="1:4" ht="30">
      <c r="A21" s="22">
        <v>24</v>
      </c>
      <c r="B21" s="1" t="s">
        <v>126</v>
      </c>
      <c r="C21" s="1" t="s">
        <v>215</v>
      </c>
      <c r="D21" s="1" t="s">
        <v>216</v>
      </c>
    </row>
    <row r="22" spans="1:4" ht="30">
      <c r="A22" s="22">
        <v>1</v>
      </c>
      <c r="B22" s="1" t="s">
        <v>217</v>
      </c>
      <c r="C22" s="1" t="s">
        <v>58</v>
      </c>
    </row>
  </sheetData>
  <dataConsolidate/>
  <hyperlinks>
    <hyperlink ref="A8" r:id="rId1" display="140 g cold sourdough starter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showRuler="0" workbookViewId="0">
      <selection activeCell="F2" sqref="F2"/>
    </sheetView>
  </sheetViews>
  <sheetFormatPr baseColWidth="10" defaultRowHeight="15" x14ac:dyDescent="0"/>
  <cols>
    <col min="4" max="4" width="25.6640625" customWidth="1"/>
    <col min="5" max="5" width="20.1640625" customWidth="1"/>
    <col min="7" max="7" width="26.5" customWidth="1"/>
  </cols>
  <sheetData>
    <row r="2" spans="2:10">
      <c r="G2" t="s">
        <v>125</v>
      </c>
    </row>
    <row r="3" spans="2:10">
      <c r="D3" t="s">
        <v>229</v>
      </c>
      <c r="E3">
        <v>30</v>
      </c>
      <c r="F3">
        <v>300</v>
      </c>
      <c r="G3">
        <f>F3*100/SUM(F3:F6)</f>
        <v>30</v>
      </c>
      <c r="I3">
        <f>F10</f>
        <v>1000</v>
      </c>
      <c r="J3">
        <v>100</v>
      </c>
    </row>
    <row r="4" spans="2:10">
      <c r="B4" t="s">
        <v>228</v>
      </c>
      <c r="D4" t="s">
        <v>230</v>
      </c>
      <c r="E4">
        <v>30</v>
      </c>
      <c r="F4">
        <v>300</v>
      </c>
      <c r="G4">
        <f>F4*100/SUM(F3:F7)</f>
        <v>30</v>
      </c>
      <c r="I4">
        <v>300</v>
      </c>
      <c r="J4">
        <f>I4*J3/I3</f>
        <v>30</v>
      </c>
    </row>
    <row r="5" spans="2:10">
      <c r="D5" t="s">
        <v>231</v>
      </c>
      <c r="E5">
        <v>30</v>
      </c>
      <c r="F5">
        <v>300</v>
      </c>
      <c r="G5">
        <f>F5*100/SUM(F3:F7)</f>
        <v>30</v>
      </c>
    </row>
    <row r="6" spans="2:10">
      <c r="D6" t="s">
        <v>232</v>
      </c>
      <c r="E6">
        <v>10</v>
      </c>
      <c r="F6">
        <v>100</v>
      </c>
      <c r="G6">
        <f>F6*100/SUM(F3:F97)</f>
        <v>5</v>
      </c>
    </row>
    <row r="10" spans="2:10">
      <c r="E10">
        <f>SUM(E3:E6)</f>
        <v>100</v>
      </c>
      <c r="F10">
        <f>SUM(F3:F6)</f>
        <v>1000</v>
      </c>
    </row>
  </sheetData>
  <conditionalFormatting sqref="E7">
    <cfRule type="colorScale" priority="1">
      <colorScale>
        <cfvo type="min"/>
        <cfvo type="max"/>
        <color rgb="FFFF7128"/>
        <color rgb="FFFFEF9C"/>
      </colorScale>
    </cfRule>
    <cfRule type="cellIs" dxfId="0" priority="2" operator="equal">
      <formula>100</formula>
    </cfRule>
  </conditionalFormatting>
  <dataValidations count="1">
    <dataValidation type="whole" operator="equal" allowBlank="1" showInputMessage="1" showErrorMessage="1" sqref="E7">
      <formula1>100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Ruler="0" workbookViewId="0">
      <selection activeCell="E1" sqref="E1"/>
    </sheetView>
  </sheetViews>
  <sheetFormatPr baseColWidth="10" defaultRowHeight="28" x14ac:dyDescent="0"/>
  <cols>
    <col min="1" max="1" width="14.6640625" style="1" bestFit="1" customWidth="1"/>
    <col min="2" max="2" width="29.6640625" style="1" bestFit="1" customWidth="1"/>
    <col min="3" max="16384" width="10.83203125" style="1"/>
  </cols>
  <sheetData>
    <row r="1" spans="1:5">
      <c r="A1" s="1" t="s">
        <v>183</v>
      </c>
      <c r="B1" s="1" t="s">
        <v>103</v>
      </c>
      <c r="C1" s="1" t="s">
        <v>112</v>
      </c>
      <c r="D1" s="1" t="s">
        <v>113</v>
      </c>
      <c r="E1" s="1" t="s">
        <v>243</v>
      </c>
    </row>
    <row r="2" spans="1:5">
      <c r="B2" s="1" t="s">
        <v>233</v>
      </c>
      <c r="C2" s="1">
        <v>350</v>
      </c>
      <c r="D2" s="1" t="s">
        <v>126</v>
      </c>
    </row>
    <row r="3" spans="1:5">
      <c r="B3" s="1" t="s">
        <v>234</v>
      </c>
      <c r="C3" s="1">
        <v>100</v>
      </c>
      <c r="D3" s="1" t="s">
        <v>126</v>
      </c>
    </row>
    <row r="4" spans="1:5">
      <c r="B4" s="1" t="s">
        <v>235</v>
      </c>
      <c r="C4" s="1">
        <v>750</v>
      </c>
      <c r="D4" s="1" t="s">
        <v>126</v>
      </c>
    </row>
    <row r="5" spans="1:5">
      <c r="B5" s="1" t="s">
        <v>220</v>
      </c>
      <c r="C5" s="1">
        <v>80</v>
      </c>
      <c r="D5" s="1" t="s">
        <v>126</v>
      </c>
    </row>
    <row r="6" spans="1:5">
      <c r="B6" s="1" t="s">
        <v>216</v>
      </c>
      <c r="C6" s="1">
        <v>24</v>
      </c>
      <c r="D6" s="1" t="s">
        <v>126</v>
      </c>
    </row>
    <row r="7" spans="1:5">
      <c r="B7" s="1" t="s">
        <v>58</v>
      </c>
      <c r="C7" s="1">
        <v>7</v>
      </c>
      <c r="D7" s="1" t="s">
        <v>126</v>
      </c>
    </row>
    <row r="8" spans="1:5">
      <c r="B8" s="1" t="s">
        <v>236</v>
      </c>
      <c r="C8" s="1">
        <v>50</v>
      </c>
      <c r="D8" s="1" t="s">
        <v>126</v>
      </c>
    </row>
    <row r="9" spans="1:5">
      <c r="B9" s="1" t="s">
        <v>237</v>
      </c>
      <c r="C9" s="1">
        <v>50</v>
      </c>
      <c r="D9" s="1" t="s">
        <v>126</v>
      </c>
    </row>
    <row r="10" spans="1:5">
      <c r="A10" s="1" t="s">
        <v>63</v>
      </c>
      <c r="B10" s="1" t="s">
        <v>238</v>
      </c>
      <c r="C10" s="1">
        <v>25</v>
      </c>
      <c r="D10" s="1" t="s">
        <v>126</v>
      </c>
    </row>
    <row r="11" spans="1:5">
      <c r="A11" s="1" t="s">
        <v>63</v>
      </c>
      <c r="B11" s="1" t="s">
        <v>233</v>
      </c>
      <c r="C11" s="1">
        <v>50</v>
      </c>
      <c r="D11" s="1" t="s">
        <v>126</v>
      </c>
    </row>
    <row r="12" spans="1:5">
      <c r="A12" s="1" t="s">
        <v>63</v>
      </c>
      <c r="B12" s="1" t="s">
        <v>239</v>
      </c>
      <c r="C12" s="1">
        <v>50</v>
      </c>
      <c r="D12" s="1" t="s">
        <v>126</v>
      </c>
    </row>
    <row r="13" spans="1:5">
      <c r="A13" s="1" t="s">
        <v>241</v>
      </c>
      <c r="B13" s="1" t="s">
        <v>240</v>
      </c>
      <c r="C13" s="1">
        <v>50</v>
      </c>
      <c r="D13" s="1" t="s">
        <v>126</v>
      </c>
    </row>
    <row r="14" spans="1:5">
      <c r="B14" s="1" t="s">
        <v>239</v>
      </c>
      <c r="C14" s="1">
        <v>60</v>
      </c>
      <c r="D14" s="1" t="s">
        <v>126</v>
      </c>
    </row>
    <row r="15" spans="1:5">
      <c r="B15" s="1" t="s">
        <v>216</v>
      </c>
      <c r="C15" s="1">
        <v>60</v>
      </c>
      <c r="D15" s="1" t="s">
        <v>126</v>
      </c>
    </row>
    <row r="16" spans="1:5">
      <c r="B16" s="1" t="s">
        <v>242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showRuler="0" workbookViewId="0">
      <selection activeCell="D10" sqref="D10"/>
    </sheetView>
  </sheetViews>
  <sheetFormatPr baseColWidth="10" defaultRowHeight="28" x14ac:dyDescent="0"/>
  <cols>
    <col min="1" max="1" width="10.83203125" style="1"/>
    <col min="2" max="3" width="28.1640625" style="1" bestFit="1" customWidth="1"/>
    <col min="4" max="4" width="13.33203125" style="1" bestFit="1" customWidth="1"/>
    <col min="5" max="16384" width="10.83203125" style="1"/>
  </cols>
  <sheetData>
    <row r="1" spans="1:9">
      <c r="A1" s="1" t="s">
        <v>252</v>
      </c>
      <c r="B1" s="1" t="s">
        <v>183</v>
      </c>
      <c r="C1" s="1" t="s">
        <v>103</v>
      </c>
      <c r="D1" s="1" t="s">
        <v>112</v>
      </c>
      <c r="E1" s="1" t="s">
        <v>113</v>
      </c>
      <c r="F1" s="1" t="s">
        <v>162</v>
      </c>
      <c r="G1" s="1" t="s">
        <v>247</v>
      </c>
      <c r="H1" s="1" t="s">
        <v>180</v>
      </c>
      <c r="I1" s="1" t="s">
        <v>253</v>
      </c>
    </row>
    <row r="2" spans="1:9">
      <c r="A2" s="1">
        <v>1</v>
      </c>
      <c r="B2" s="1" t="s">
        <v>244</v>
      </c>
      <c r="C2" s="1" t="s">
        <v>235</v>
      </c>
      <c r="D2" s="1">
        <v>225</v>
      </c>
      <c r="F2" s="1">
        <v>35</v>
      </c>
      <c r="G2" s="1" t="s">
        <v>248</v>
      </c>
      <c r="H2" s="1">
        <v>76</v>
      </c>
      <c r="I2" s="1" t="s">
        <v>254</v>
      </c>
    </row>
    <row r="3" spans="1:9">
      <c r="B3" s="1" t="s">
        <v>244</v>
      </c>
      <c r="C3" s="1" t="s">
        <v>245</v>
      </c>
      <c r="D3" s="1">
        <v>30</v>
      </c>
      <c r="H3" s="1">
        <v>76</v>
      </c>
      <c r="I3" s="1" t="s">
        <v>254</v>
      </c>
    </row>
    <row r="4" spans="1:9">
      <c r="A4" s="1">
        <v>2</v>
      </c>
      <c r="B4" s="1" t="s">
        <v>166</v>
      </c>
      <c r="C4" s="1" t="s">
        <v>58</v>
      </c>
      <c r="D4" s="1">
        <v>6</v>
      </c>
      <c r="H4" s="1">
        <v>76</v>
      </c>
      <c r="I4" s="1" t="s">
        <v>254</v>
      </c>
    </row>
    <row r="5" spans="1:9">
      <c r="B5" s="1" t="s">
        <v>244</v>
      </c>
      <c r="C5" s="1" t="s">
        <v>57</v>
      </c>
      <c r="D5" s="1">
        <v>150</v>
      </c>
      <c r="H5" s="1">
        <v>74</v>
      </c>
      <c r="I5" s="1" t="s">
        <v>254</v>
      </c>
    </row>
    <row r="6" spans="1:9">
      <c r="B6" s="1" t="s">
        <v>244</v>
      </c>
      <c r="C6" s="1" t="s">
        <v>20</v>
      </c>
      <c r="D6" s="1">
        <v>90</v>
      </c>
      <c r="H6" s="1">
        <v>76</v>
      </c>
      <c r="I6" s="1" t="s">
        <v>254</v>
      </c>
    </row>
    <row r="7" spans="1:9">
      <c r="A7" s="1">
        <v>3</v>
      </c>
      <c r="B7" s="1" t="s">
        <v>246</v>
      </c>
      <c r="F7" s="1">
        <v>150</v>
      </c>
      <c r="G7" s="1" t="s">
        <v>248</v>
      </c>
      <c r="H7" s="1">
        <v>76</v>
      </c>
      <c r="I7" s="1" t="s">
        <v>254</v>
      </c>
    </row>
    <row r="8" spans="1:9">
      <c r="A8" s="1">
        <v>4</v>
      </c>
      <c r="B8" s="1" t="s">
        <v>249</v>
      </c>
      <c r="F8" s="1">
        <v>20</v>
      </c>
      <c r="G8" s="1" t="s">
        <v>248</v>
      </c>
      <c r="H8" s="1">
        <v>76</v>
      </c>
      <c r="I8" s="1" t="s">
        <v>254</v>
      </c>
    </row>
    <row r="9" spans="1:9">
      <c r="A9" s="1">
        <v>5</v>
      </c>
      <c r="B9" s="1" t="s">
        <v>250</v>
      </c>
      <c r="F9" s="1">
        <v>150</v>
      </c>
      <c r="G9" s="1" t="s">
        <v>248</v>
      </c>
      <c r="H9" s="1">
        <v>76</v>
      </c>
      <c r="I9" s="1" t="s">
        <v>254</v>
      </c>
    </row>
    <row r="10" spans="1:9">
      <c r="A10" s="1">
        <v>6</v>
      </c>
      <c r="B10" s="1" t="s">
        <v>155</v>
      </c>
      <c r="F10" s="1">
        <f>16*60</f>
        <v>960</v>
      </c>
      <c r="G10" s="1" t="s">
        <v>248</v>
      </c>
      <c r="H10" s="1">
        <v>40</v>
      </c>
      <c r="I10" s="1" t="s">
        <v>254</v>
      </c>
    </row>
    <row r="11" spans="1:9">
      <c r="A11" s="1">
        <v>7</v>
      </c>
      <c r="B11" s="1" t="s">
        <v>251</v>
      </c>
      <c r="F11" s="1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I20"/>
  <sheetViews>
    <sheetView showRuler="0" topLeftCell="A6" workbookViewId="0">
      <selection activeCell="G17" sqref="G17"/>
    </sheetView>
  </sheetViews>
  <sheetFormatPr baseColWidth="10" defaultRowHeight="28" x14ac:dyDescent="0"/>
  <cols>
    <col min="1" max="1" width="30.83203125" style="1" customWidth="1"/>
    <col min="2" max="2" width="69.83203125" style="1" customWidth="1"/>
    <col min="3" max="3" width="8.33203125" style="1" customWidth="1"/>
    <col min="4" max="4" width="10.83203125" style="1"/>
    <col min="5" max="5" width="21.83203125" style="1" customWidth="1"/>
    <col min="6" max="6" width="10.83203125" style="1"/>
    <col min="7" max="7" width="15" style="1" customWidth="1"/>
    <col min="8" max="16384" width="10.83203125" style="1"/>
  </cols>
  <sheetData>
    <row r="2" spans="1:9">
      <c r="A2" s="1" t="s">
        <v>102</v>
      </c>
      <c r="B2" s="1" t="s">
        <v>42</v>
      </c>
    </row>
    <row r="4" spans="1:9">
      <c r="B4" s="1" t="s">
        <v>43</v>
      </c>
    </row>
    <row r="5" spans="1:9">
      <c r="B5" s="1" t="s">
        <v>44</v>
      </c>
    </row>
    <row r="6" spans="1:9">
      <c r="B6" s="1" t="s">
        <v>45</v>
      </c>
    </row>
    <row r="7" spans="1:9">
      <c r="B7" s="1" t="s">
        <v>46</v>
      </c>
    </row>
    <row r="9" spans="1:9">
      <c r="A9" s="1" t="s">
        <v>122</v>
      </c>
    </row>
    <row r="10" spans="1:9">
      <c r="A10" s="1" t="s">
        <v>26</v>
      </c>
      <c r="B10" s="1" t="s">
        <v>110</v>
      </c>
    </row>
    <row r="11" spans="1:9">
      <c r="A11" s="1" t="s">
        <v>104</v>
      </c>
      <c r="B11" s="1" t="s">
        <v>47</v>
      </c>
    </row>
    <row r="12" spans="1:9">
      <c r="A12" s="1" t="s">
        <v>105</v>
      </c>
      <c r="B12" s="1" t="s">
        <v>106</v>
      </c>
    </row>
    <row r="13" spans="1:9">
      <c r="A13" s="1" t="s">
        <v>107</v>
      </c>
      <c r="B13" s="1" t="s">
        <v>108</v>
      </c>
    </row>
    <row r="14" spans="1:9">
      <c r="A14" s="1" t="s">
        <v>109</v>
      </c>
    </row>
    <row r="16" spans="1:9">
      <c r="A16" s="1" t="s">
        <v>111</v>
      </c>
      <c r="B16" s="1" t="s">
        <v>112</v>
      </c>
      <c r="C16" s="1" t="s">
        <v>113</v>
      </c>
      <c r="D16" s="1" t="s">
        <v>125</v>
      </c>
      <c r="E16" s="1" t="s">
        <v>115</v>
      </c>
      <c r="F16" s="1" t="s">
        <v>116</v>
      </c>
      <c r="G16" s="1" t="s">
        <v>121</v>
      </c>
      <c r="H16" s="1" t="s">
        <v>118</v>
      </c>
      <c r="I16" s="1" t="s">
        <v>119</v>
      </c>
    </row>
    <row r="17" spans="1:9">
      <c r="A17" s="1" t="s">
        <v>123</v>
      </c>
      <c r="B17" s="1">
        <v>250</v>
      </c>
      <c r="C17" s="1" t="s">
        <v>124</v>
      </c>
      <c r="D17" s="1">
        <v>100</v>
      </c>
      <c r="E17" s="1" t="s">
        <v>103</v>
      </c>
      <c r="F17" s="1" t="s">
        <v>117</v>
      </c>
      <c r="H17" s="1" t="s">
        <v>120</v>
      </c>
      <c r="I17" s="1">
        <v>365</v>
      </c>
    </row>
    <row r="18" spans="1:9">
      <c r="A18" s="1" t="s">
        <v>58</v>
      </c>
      <c r="B18" s="1">
        <v>8</v>
      </c>
      <c r="C18" s="1" t="s">
        <v>126</v>
      </c>
      <c r="E18" s="1" t="s">
        <v>103</v>
      </c>
      <c r="F18" s="1" t="s">
        <v>117</v>
      </c>
    </row>
    <row r="19" spans="1:9">
      <c r="A19" s="1" t="s">
        <v>57</v>
      </c>
      <c r="B19" s="1">
        <v>130</v>
      </c>
      <c r="C19" s="1" t="s">
        <v>126</v>
      </c>
      <c r="E19" s="1" t="s">
        <v>103</v>
      </c>
      <c r="F19" s="1" t="s">
        <v>128</v>
      </c>
    </row>
    <row r="20" spans="1:9">
      <c r="A20" s="1" t="s">
        <v>127</v>
      </c>
      <c r="B20" s="1">
        <v>100</v>
      </c>
      <c r="C20" s="1" t="s">
        <v>126</v>
      </c>
      <c r="E20" s="1" t="s">
        <v>103</v>
      </c>
      <c r="F20" s="1" t="s">
        <v>128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Q11"/>
  <sheetViews>
    <sheetView showRuler="0" workbookViewId="0"/>
  </sheetViews>
  <sheetFormatPr baseColWidth="10" defaultRowHeight="15" x14ac:dyDescent="0"/>
  <sheetData>
    <row r="1" spans="1:17">
      <c r="A1" t="s">
        <v>48</v>
      </c>
    </row>
    <row r="3" spans="1:17">
      <c r="A3" t="s">
        <v>49</v>
      </c>
    </row>
    <row r="4" spans="1:17">
      <c r="J4" t="s">
        <v>56</v>
      </c>
      <c r="K4" t="s">
        <v>57</v>
      </c>
      <c r="L4" t="s">
        <v>59</v>
      </c>
      <c r="M4" t="s">
        <v>58</v>
      </c>
      <c r="N4" t="s">
        <v>63</v>
      </c>
      <c r="O4" t="s">
        <v>60</v>
      </c>
    </row>
    <row r="5" spans="1:17" ht="25">
      <c r="A5" s="6" t="s">
        <v>50</v>
      </c>
      <c r="H5">
        <v>200</v>
      </c>
      <c r="I5">
        <f t="shared" ref="I5:I11" si="0">H5/2</f>
        <v>100</v>
      </c>
      <c r="O5">
        <f>P6*Q5/P5</f>
        <v>68.5</v>
      </c>
      <c r="P5">
        <v>200</v>
      </c>
      <c r="Q5">
        <v>100</v>
      </c>
    </row>
    <row r="6" spans="1:17" ht="25">
      <c r="A6" s="6" t="s">
        <v>51</v>
      </c>
      <c r="H6">
        <v>150</v>
      </c>
      <c r="I6">
        <f t="shared" si="0"/>
        <v>75</v>
      </c>
      <c r="P6">
        <v>137</v>
      </c>
      <c r="Q6" t="s">
        <v>61</v>
      </c>
    </row>
    <row r="7" spans="1:17" ht="25">
      <c r="A7" s="6" t="s">
        <v>52</v>
      </c>
      <c r="H7">
        <v>50</v>
      </c>
      <c r="I7">
        <f t="shared" si="0"/>
        <v>25</v>
      </c>
      <c r="J7">
        <f>SUM(I5:I7)</f>
        <v>200</v>
      </c>
    </row>
    <row r="8" spans="1:17" ht="25">
      <c r="A8" s="6" t="s">
        <v>53</v>
      </c>
      <c r="H8">
        <v>275</v>
      </c>
      <c r="I8">
        <f t="shared" si="0"/>
        <v>137.5</v>
      </c>
      <c r="K8">
        <f>I8</f>
        <v>137.5</v>
      </c>
    </row>
    <row r="9" spans="1:17" ht="25">
      <c r="A9" s="6" t="s">
        <v>54</v>
      </c>
      <c r="H9">
        <v>30</v>
      </c>
      <c r="I9">
        <f t="shared" si="0"/>
        <v>15</v>
      </c>
      <c r="L9">
        <f>I9</f>
        <v>15</v>
      </c>
    </row>
    <row r="10" spans="1:17" ht="25">
      <c r="A10" s="6" t="s">
        <v>55</v>
      </c>
      <c r="H10">
        <v>10</v>
      </c>
      <c r="I10">
        <f t="shared" si="0"/>
        <v>5</v>
      </c>
      <c r="M10">
        <f>I10</f>
        <v>5</v>
      </c>
    </row>
    <row r="11" spans="1:17" ht="25">
      <c r="A11" s="6" t="s">
        <v>62</v>
      </c>
      <c r="H11">
        <v>200</v>
      </c>
      <c r="I11">
        <f t="shared" si="0"/>
        <v>100</v>
      </c>
      <c r="N11">
        <f>I11</f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19"/>
  <sheetViews>
    <sheetView showRuler="0" topLeftCell="A2" workbookViewId="0">
      <selection activeCell="A15" sqref="A15"/>
    </sheetView>
  </sheetViews>
  <sheetFormatPr baseColWidth="10" defaultRowHeight="15" x14ac:dyDescent="0"/>
  <cols>
    <col min="1" max="1" width="21.6640625" customWidth="1"/>
  </cols>
  <sheetData>
    <row r="1" spans="1:2">
      <c r="A1" t="s">
        <v>64</v>
      </c>
    </row>
    <row r="3" spans="1:2" ht="23" customHeight="1"/>
    <row r="4" spans="1:2" ht="23" customHeight="1"/>
    <row r="5" spans="1:2" ht="23" customHeight="1">
      <c r="A5" t="s">
        <v>65</v>
      </c>
    </row>
    <row r="6" spans="1:2" ht="23" customHeight="1"/>
    <row r="7" spans="1:2" ht="23" customHeight="1"/>
    <row r="8" spans="1:2" ht="23" customHeight="1">
      <c r="A8" t="s">
        <v>88</v>
      </c>
      <c r="B8">
        <v>394</v>
      </c>
    </row>
    <row r="9" spans="1:2" ht="23" customHeight="1">
      <c r="A9" t="s">
        <v>57</v>
      </c>
      <c r="B9">
        <v>250</v>
      </c>
    </row>
    <row r="10" spans="1:2" ht="23" customHeight="1">
      <c r="A10" t="s">
        <v>58</v>
      </c>
      <c r="B10">
        <v>8</v>
      </c>
    </row>
    <row r="11" spans="1:2" ht="23" customHeight="1">
      <c r="A11" t="s">
        <v>20</v>
      </c>
      <c r="B11">
        <v>100</v>
      </c>
    </row>
    <row r="12" spans="1:2" ht="23" customHeight="1">
      <c r="A12" t="s">
        <v>25</v>
      </c>
      <c r="B12" t="s">
        <v>99</v>
      </c>
    </row>
    <row r="13" spans="1:2" ht="23" customHeight="1">
      <c r="A13" t="s">
        <v>27</v>
      </c>
      <c r="B13" t="s">
        <v>101</v>
      </c>
    </row>
    <row r="14" spans="1:2" ht="23" customHeight="1">
      <c r="A14" t="s">
        <v>100</v>
      </c>
      <c r="B14">
        <v>2</v>
      </c>
    </row>
    <row r="15" spans="1:2" ht="23" customHeight="1"/>
    <row r="16" spans="1:2" ht="23" customHeight="1"/>
    <row r="17" ht="23" customHeight="1"/>
    <row r="18" ht="23" customHeight="1"/>
    <row r="19" ht="23" customHeigh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3:G33"/>
  <sheetViews>
    <sheetView showRuler="0" topLeftCell="A4" workbookViewId="0">
      <selection activeCell="B4" sqref="B4:F15"/>
    </sheetView>
  </sheetViews>
  <sheetFormatPr baseColWidth="10" defaultRowHeight="15" x14ac:dyDescent="0"/>
  <cols>
    <col min="7" max="7" width="28.6640625" customWidth="1"/>
  </cols>
  <sheetData>
    <row r="3" spans="1:7">
      <c r="A3" s="7"/>
    </row>
    <row r="4" spans="1:7" ht="25">
      <c r="A4" s="7"/>
      <c r="C4" s="8"/>
      <c r="D4" s="9" t="s">
        <v>66</v>
      </c>
      <c r="E4" s="10"/>
      <c r="F4" s="11"/>
      <c r="G4" s="12"/>
    </row>
    <row r="5" spans="1:7" ht="25">
      <c r="A5" s="7"/>
      <c r="C5" s="13"/>
      <c r="D5" s="14" t="s">
        <v>67</v>
      </c>
      <c r="E5" s="15"/>
      <c r="F5" s="16">
        <v>2</v>
      </c>
      <c r="G5" s="12"/>
    </row>
    <row r="6" spans="1:7" ht="18">
      <c r="A6" s="7"/>
      <c r="C6" s="12"/>
      <c r="D6" s="14"/>
      <c r="E6" s="15"/>
      <c r="F6" s="17" t="s">
        <v>68</v>
      </c>
      <c r="G6" s="12"/>
    </row>
    <row r="7" spans="1:7" ht="31">
      <c r="A7" s="7"/>
      <c r="C7" s="12" t="s">
        <v>69</v>
      </c>
      <c r="D7" s="12"/>
      <c r="E7" s="12"/>
      <c r="F7" s="18">
        <f>30*F5</f>
        <v>60</v>
      </c>
      <c r="G7" s="12"/>
    </row>
    <row r="8" spans="1:7" ht="31">
      <c r="A8" s="7"/>
      <c r="C8" s="12" t="s">
        <v>70</v>
      </c>
      <c r="D8" s="12"/>
      <c r="E8" s="12"/>
      <c r="F8" s="18">
        <f>30*F5</f>
        <v>60</v>
      </c>
      <c r="G8" s="12"/>
    </row>
    <row r="9" spans="1:7" ht="31">
      <c r="A9" s="7"/>
      <c r="C9" s="12" t="s">
        <v>71</v>
      </c>
      <c r="D9" s="12"/>
      <c r="E9" s="12"/>
      <c r="F9" s="18">
        <f>15*F5</f>
        <v>30</v>
      </c>
      <c r="G9" s="12"/>
    </row>
    <row r="10" spans="1:7" ht="31">
      <c r="A10" s="7"/>
      <c r="C10" s="12" t="s">
        <v>72</v>
      </c>
      <c r="D10" s="12"/>
      <c r="E10" s="12"/>
      <c r="F10" s="18">
        <f>15*F5</f>
        <v>30</v>
      </c>
      <c r="G10" s="12"/>
    </row>
    <row r="11" spans="1:7" ht="31">
      <c r="A11" s="7"/>
      <c r="C11" s="12" t="s">
        <v>73</v>
      </c>
      <c r="D11" s="12"/>
      <c r="E11" s="12"/>
      <c r="F11" s="18">
        <f>3*F5</f>
        <v>6</v>
      </c>
      <c r="G11" s="12"/>
    </row>
    <row r="12" spans="1:7" ht="31">
      <c r="A12" s="7"/>
      <c r="C12" s="12" t="s">
        <v>74</v>
      </c>
      <c r="D12" s="12"/>
      <c r="E12" s="12"/>
      <c r="F12" s="18">
        <f>5*F5</f>
        <v>10</v>
      </c>
      <c r="G12" s="12"/>
    </row>
    <row r="13" spans="1:7" ht="18">
      <c r="A13" s="7"/>
      <c r="C13" s="12" t="s">
        <v>75</v>
      </c>
      <c r="D13" s="12"/>
      <c r="E13" s="12"/>
      <c r="F13" s="18">
        <f>2*F5</f>
        <v>4</v>
      </c>
      <c r="G13" s="12"/>
    </row>
    <row r="14" spans="1:7" ht="46">
      <c r="A14" s="7"/>
      <c r="C14" s="12" t="s">
        <v>76</v>
      </c>
      <c r="D14" s="12"/>
      <c r="E14" s="12"/>
      <c r="F14" s="18">
        <f>25*F5</f>
        <v>50</v>
      </c>
      <c r="G14" s="12"/>
    </row>
    <row r="15" spans="1:7" ht="18">
      <c r="C15" s="12" t="s">
        <v>77</v>
      </c>
      <c r="D15" s="12"/>
      <c r="E15" s="12"/>
      <c r="F15" s="18">
        <f>15*F5</f>
        <v>30</v>
      </c>
      <c r="G15" s="12"/>
    </row>
    <row r="22" spans="3:7" ht="1" customHeight="1"/>
    <row r="23" spans="3:7" s="1" customFormat="1" ht="28">
      <c r="C23" s="1" t="s">
        <v>69</v>
      </c>
      <c r="F23" s="1">
        <v>60</v>
      </c>
      <c r="G23" s="1" t="s">
        <v>89</v>
      </c>
    </row>
    <row r="24" spans="3:7" s="1" customFormat="1" ht="28">
      <c r="C24" s="1" t="s">
        <v>70</v>
      </c>
      <c r="F24" s="1">
        <v>60</v>
      </c>
      <c r="G24" s="1" t="s">
        <v>90</v>
      </c>
    </row>
    <row r="25" spans="3:7" s="1" customFormat="1" ht="28">
      <c r="C25" s="1" t="s">
        <v>71</v>
      </c>
      <c r="F25" s="1">
        <v>30</v>
      </c>
      <c r="G25" s="1" t="s">
        <v>91</v>
      </c>
    </row>
    <row r="26" spans="3:7" s="1" customFormat="1" ht="28">
      <c r="C26" s="1" t="s">
        <v>72</v>
      </c>
      <c r="F26" s="1">
        <v>30</v>
      </c>
      <c r="G26" s="1" t="s">
        <v>98</v>
      </c>
    </row>
    <row r="27" spans="3:7" s="1" customFormat="1" ht="28">
      <c r="C27" s="1" t="s">
        <v>73</v>
      </c>
      <c r="F27" s="1">
        <v>6</v>
      </c>
      <c r="G27" s="1" t="s">
        <v>93</v>
      </c>
    </row>
    <row r="28" spans="3:7" s="1" customFormat="1" ht="28">
      <c r="C28" s="1" t="s">
        <v>74</v>
      </c>
      <c r="F28" s="1">
        <v>10</v>
      </c>
      <c r="G28" s="1" t="s">
        <v>94</v>
      </c>
    </row>
    <row r="29" spans="3:7" s="1" customFormat="1" ht="28">
      <c r="C29" s="1" t="s">
        <v>75</v>
      </c>
      <c r="F29" s="1">
        <v>4</v>
      </c>
      <c r="G29" s="1" t="s">
        <v>95</v>
      </c>
    </row>
    <row r="30" spans="3:7" s="1" customFormat="1" ht="28">
      <c r="C30" s="1" t="s">
        <v>76</v>
      </c>
      <c r="F30" s="1">
        <v>50</v>
      </c>
      <c r="G30" s="1" t="s">
        <v>96</v>
      </c>
    </row>
    <row r="31" spans="3:7" s="1" customFormat="1" ht="28">
      <c r="C31" s="1" t="s">
        <v>77</v>
      </c>
      <c r="F31" s="1">
        <v>30</v>
      </c>
      <c r="G31" s="1" t="s">
        <v>97</v>
      </c>
    </row>
    <row r="32" spans="3:7" s="1" customFormat="1" ht="28"/>
    <row r="33" s="1" customFormat="1" ht="28"/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2:A16"/>
  <sheetViews>
    <sheetView showRuler="0" topLeftCell="A4" workbookViewId="0">
      <selection activeCell="A2" sqref="A2"/>
    </sheetView>
  </sheetViews>
  <sheetFormatPr baseColWidth="10" defaultRowHeight="15" x14ac:dyDescent="0"/>
  <cols>
    <col min="1" max="1" width="130.6640625" customWidth="1"/>
  </cols>
  <sheetData>
    <row r="2" spans="1:1">
      <c r="A2" t="s">
        <v>87</v>
      </c>
    </row>
    <row r="4" spans="1:1" ht="17">
      <c r="A4" s="19" t="s">
        <v>78</v>
      </c>
    </row>
    <row r="5" spans="1:1" ht="17">
      <c r="A5" s="19" t="s">
        <v>79</v>
      </c>
    </row>
    <row r="6" spans="1:1" ht="17">
      <c r="A6" s="19" t="s">
        <v>80</v>
      </c>
    </row>
    <row r="7" spans="1:1" ht="17">
      <c r="A7" s="19" t="s">
        <v>81</v>
      </c>
    </row>
    <row r="8" spans="1:1" ht="17">
      <c r="A8" s="19" t="s">
        <v>82</v>
      </c>
    </row>
    <row r="9" spans="1:1" ht="17">
      <c r="A9" s="19" t="s">
        <v>83</v>
      </c>
    </row>
    <row r="10" spans="1:1" ht="17">
      <c r="A10" s="19" t="s">
        <v>84</v>
      </c>
    </row>
    <row r="11" spans="1:1" ht="17">
      <c r="A11" s="19" t="s">
        <v>85</v>
      </c>
    </row>
    <row r="12" spans="1:1" ht="17">
      <c r="A12" s="19" t="s">
        <v>86</v>
      </c>
    </row>
    <row r="13" spans="1:1" ht="17">
      <c r="A13" s="19"/>
    </row>
    <row r="16" spans="1:1">
      <c r="A16" t="s">
        <v>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"/>
  <sheetViews>
    <sheetView showRuler="0"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9"/>
  <sheetViews>
    <sheetView showRuler="0" workbookViewId="0">
      <pane ySplit="3" topLeftCell="A12" activePane="bottomLeft" state="frozen"/>
      <selection pane="bottomLeft" activeCell="D17" sqref="D17"/>
    </sheetView>
  </sheetViews>
  <sheetFormatPr baseColWidth="10" defaultRowHeight="28" x14ac:dyDescent="0"/>
  <cols>
    <col min="1" max="1" width="35.5" style="1" customWidth="1"/>
    <col min="2" max="2" width="49.33203125" style="1" customWidth="1"/>
    <col min="3" max="3" width="22.33203125" style="1" customWidth="1"/>
    <col min="4" max="4" width="25.83203125" style="1" customWidth="1"/>
    <col min="5" max="5" width="10.83203125" style="1"/>
    <col min="6" max="6" width="25.1640625" style="1" customWidth="1"/>
    <col min="7" max="7" width="31.6640625" style="1" customWidth="1"/>
    <col min="8" max="8" width="29.6640625" style="1" customWidth="1"/>
    <col min="9" max="9" width="26.33203125" style="1" customWidth="1"/>
    <col min="10" max="16384" width="10.83203125" style="1"/>
  </cols>
  <sheetData>
    <row r="3" spans="1:9">
      <c r="A3" s="1" t="s">
        <v>131</v>
      </c>
      <c r="B3" s="1" t="s">
        <v>111</v>
      </c>
      <c r="C3" s="1" t="s">
        <v>114</v>
      </c>
      <c r="D3" s="1" t="s">
        <v>112</v>
      </c>
      <c r="E3" s="1" t="s">
        <v>113</v>
      </c>
      <c r="F3" s="1" t="s">
        <v>184</v>
      </c>
      <c r="G3" s="1" t="s">
        <v>186</v>
      </c>
      <c r="H3" s="1" t="s">
        <v>192</v>
      </c>
      <c r="I3" s="1" t="s">
        <v>193</v>
      </c>
    </row>
    <row r="4" spans="1:9" ht="84">
      <c r="A4" s="2" t="s">
        <v>132</v>
      </c>
      <c r="B4" s="1" t="s">
        <v>89</v>
      </c>
      <c r="C4" s="1" t="s">
        <v>103</v>
      </c>
      <c r="D4" s="1">
        <v>60</v>
      </c>
      <c r="E4" s="1" t="s">
        <v>124</v>
      </c>
    </row>
    <row r="5" spans="1:9">
      <c r="A5" s="2"/>
      <c r="B5" s="1" t="s">
        <v>129</v>
      </c>
      <c r="C5" s="1" t="s">
        <v>103</v>
      </c>
      <c r="D5" s="1">
        <v>60</v>
      </c>
      <c r="E5" s="1" t="s">
        <v>124</v>
      </c>
    </row>
    <row r="6" spans="1:9">
      <c r="A6" s="2"/>
      <c r="B6" s="1" t="s">
        <v>98</v>
      </c>
      <c r="C6" s="1" t="s">
        <v>103</v>
      </c>
      <c r="D6" s="1">
        <v>30</v>
      </c>
      <c r="E6" s="1" t="s">
        <v>124</v>
      </c>
    </row>
    <row r="7" spans="1:9">
      <c r="A7" s="2"/>
      <c r="B7" s="1" t="s">
        <v>130</v>
      </c>
      <c r="C7" s="1" t="s">
        <v>103</v>
      </c>
      <c r="D7" s="1">
        <v>4</v>
      </c>
      <c r="E7" s="1" t="s">
        <v>124</v>
      </c>
    </row>
    <row r="8" spans="1:9">
      <c r="A8" s="2"/>
      <c r="B8" s="1" t="s">
        <v>95</v>
      </c>
      <c r="C8" s="1" t="s">
        <v>103</v>
      </c>
      <c r="D8" s="1">
        <v>4</v>
      </c>
      <c r="E8" s="1" t="s">
        <v>124</v>
      </c>
    </row>
    <row r="9" spans="1:9">
      <c r="A9" s="2"/>
      <c r="B9" s="1" t="s">
        <v>96</v>
      </c>
      <c r="C9" s="1" t="s">
        <v>103</v>
      </c>
      <c r="D9" s="1">
        <v>60</v>
      </c>
      <c r="E9" s="1" t="s">
        <v>124</v>
      </c>
    </row>
    <row r="10" spans="1:9">
      <c r="A10" s="2"/>
      <c r="B10" s="1" t="s">
        <v>97</v>
      </c>
      <c r="C10" s="1" t="s">
        <v>103</v>
      </c>
      <c r="D10" s="1">
        <v>30</v>
      </c>
      <c r="E10" s="1" t="s">
        <v>124</v>
      </c>
    </row>
    <row r="11" spans="1:9">
      <c r="A11" s="2"/>
      <c r="B11" s="1" t="s">
        <v>57</v>
      </c>
      <c r="C11" s="1" t="s">
        <v>103</v>
      </c>
      <c r="D11" s="1">
        <v>100</v>
      </c>
      <c r="E11" s="1" t="s">
        <v>124</v>
      </c>
    </row>
    <row r="12" spans="1:9">
      <c r="A12" s="2"/>
      <c r="B12" s="1" t="s">
        <v>20</v>
      </c>
      <c r="C12" s="1" t="s">
        <v>103</v>
      </c>
      <c r="D12" s="1">
        <v>70</v>
      </c>
      <c r="E12" s="1" t="s">
        <v>124</v>
      </c>
    </row>
    <row r="13" spans="1:9">
      <c r="B13" s="1" t="s">
        <v>182</v>
      </c>
      <c r="C13" s="1" t="s">
        <v>183</v>
      </c>
      <c r="G13" s="1">
        <v>69</v>
      </c>
    </row>
    <row r="14" spans="1:9">
      <c r="B14" s="1" t="s">
        <v>150</v>
      </c>
      <c r="F14" s="1">
        <v>8</v>
      </c>
      <c r="G14" s="1">
        <v>40</v>
      </c>
    </row>
    <row r="15" spans="1:9">
      <c r="B15" s="1" t="s">
        <v>185</v>
      </c>
      <c r="F15" s="1">
        <v>9</v>
      </c>
      <c r="G15" s="1">
        <v>69</v>
      </c>
    </row>
    <row r="16" spans="1:9">
      <c r="B16" s="1" t="s">
        <v>187</v>
      </c>
      <c r="F16" s="21">
        <v>0.33333333333333331</v>
      </c>
      <c r="G16" s="1">
        <v>430</v>
      </c>
    </row>
    <row r="17" spans="2:7">
      <c r="B17" s="1" t="s">
        <v>188</v>
      </c>
      <c r="F17" s="1">
        <v>0.5</v>
      </c>
      <c r="G17" s="1">
        <v>400</v>
      </c>
    </row>
    <row r="18" spans="2:7">
      <c r="B18" s="1" t="s">
        <v>189</v>
      </c>
      <c r="C18" s="1" t="s">
        <v>190</v>
      </c>
    </row>
    <row r="19" spans="2:7">
      <c r="B19" s="1" t="s">
        <v>191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25"/>
  <sheetViews>
    <sheetView showRuler="0" workbookViewId="0">
      <pane ySplit="5" topLeftCell="A18" activePane="bottomLeft" state="frozen"/>
      <selection pane="bottomLeft" activeCell="B23" sqref="B23"/>
    </sheetView>
  </sheetViews>
  <sheetFormatPr baseColWidth="10" defaultRowHeight="28" x14ac:dyDescent="0"/>
  <cols>
    <col min="1" max="1" width="19.6640625" style="1" customWidth="1"/>
    <col min="2" max="2" width="53.5" style="1" customWidth="1"/>
    <col min="3" max="3" width="20.6640625" style="1" customWidth="1"/>
    <col min="4" max="4" width="30.1640625" style="1" customWidth="1"/>
    <col min="5" max="6" width="10.83203125" style="1"/>
    <col min="7" max="7" width="18" style="1" customWidth="1"/>
    <col min="8" max="8" width="35.5" style="1" customWidth="1"/>
    <col min="9" max="9" width="18.5" style="1" customWidth="1"/>
    <col min="10" max="10" width="20.83203125" style="1" customWidth="1"/>
    <col min="11" max="11" width="23" style="1" customWidth="1"/>
    <col min="12" max="12" width="26.1640625" style="1" customWidth="1"/>
    <col min="13" max="16384" width="10.83203125" style="1"/>
  </cols>
  <sheetData>
    <row r="5" spans="1:12">
      <c r="A5" s="20" t="s">
        <v>131</v>
      </c>
      <c r="B5" s="20" t="s">
        <v>111</v>
      </c>
      <c r="C5" s="20" t="s">
        <v>114</v>
      </c>
      <c r="D5" s="20" t="s">
        <v>112</v>
      </c>
      <c r="E5" s="20" t="s">
        <v>113</v>
      </c>
      <c r="F5" s="20" t="s">
        <v>125</v>
      </c>
      <c r="G5" s="1" t="s">
        <v>136</v>
      </c>
      <c r="H5" s="1" t="s">
        <v>138</v>
      </c>
      <c r="I5" s="1" t="s">
        <v>139</v>
      </c>
      <c r="J5" s="1" t="s">
        <v>141</v>
      </c>
      <c r="K5" s="1" t="s">
        <v>142</v>
      </c>
      <c r="L5" s="1" t="s">
        <v>143</v>
      </c>
    </row>
    <row r="6" spans="1:12">
      <c r="B6" s="1" t="s">
        <v>133</v>
      </c>
      <c r="C6" s="1">
        <v>365</v>
      </c>
      <c r="D6" s="1">
        <v>100</v>
      </c>
      <c r="E6" s="1" t="s">
        <v>126</v>
      </c>
      <c r="H6" s="1" t="s">
        <v>103</v>
      </c>
      <c r="I6" s="1">
        <v>1</v>
      </c>
    </row>
    <row r="7" spans="1:12">
      <c r="B7" s="1" t="s">
        <v>134</v>
      </c>
      <c r="C7" s="1" t="s">
        <v>135</v>
      </c>
      <c r="D7" s="1">
        <v>70</v>
      </c>
      <c r="E7" s="1" t="s">
        <v>126</v>
      </c>
      <c r="H7" s="1" t="s">
        <v>103</v>
      </c>
      <c r="I7" s="1">
        <v>2</v>
      </c>
    </row>
    <row r="8" spans="1:12">
      <c r="B8" s="1" t="s">
        <v>57</v>
      </c>
      <c r="D8" s="1">
        <v>60</v>
      </c>
      <c r="E8" s="1" t="s">
        <v>126</v>
      </c>
      <c r="H8" s="1" t="s">
        <v>103</v>
      </c>
      <c r="I8" s="1">
        <v>3</v>
      </c>
    </row>
    <row r="9" spans="1:12">
      <c r="B9" s="1" t="s">
        <v>58</v>
      </c>
      <c r="D9" s="1">
        <v>6</v>
      </c>
      <c r="E9" s="1" t="s">
        <v>126</v>
      </c>
      <c r="H9" s="1" t="s">
        <v>103</v>
      </c>
      <c r="I9" s="1">
        <v>4</v>
      </c>
    </row>
    <row r="10" spans="1:12">
      <c r="B10" s="1" t="s">
        <v>137</v>
      </c>
      <c r="D10" s="1">
        <v>10</v>
      </c>
      <c r="E10" s="1" t="s">
        <v>126</v>
      </c>
      <c r="I10" s="1">
        <v>5</v>
      </c>
    </row>
    <row r="11" spans="1:12">
      <c r="B11" s="1" t="s">
        <v>140</v>
      </c>
      <c r="I11" s="1">
        <v>1</v>
      </c>
      <c r="J11" s="1" t="s">
        <v>145</v>
      </c>
      <c r="K11" s="1" t="s">
        <v>26</v>
      </c>
      <c r="L11" s="1" t="s">
        <v>147</v>
      </c>
    </row>
    <row r="12" spans="1:12">
      <c r="B12" s="1" t="s">
        <v>144</v>
      </c>
    </row>
    <row r="13" spans="1:12">
      <c r="B13" s="1" t="s">
        <v>148</v>
      </c>
    </row>
    <row r="14" spans="1:12">
      <c r="B14" s="1" t="s">
        <v>149</v>
      </c>
    </row>
    <row r="15" spans="1:12">
      <c r="B15" s="1" t="s">
        <v>100</v>
      </c>
    </row>
    <row r="16" spans="1:12">
      <c r="B16" s="1" t="s">
        <v>149</v>
      </c>
    </row>
    <row r="17" spans="2:11">
      <c r="B17" s="1" t="s">
        <v>100</v>
      </c>
    </row>
    <row r="18" spans="2:11">
      <c r="B18" s="1" t="s">
        <v>149</v>
      </c>
    </row>
    <row r="19" spans="2:11">
      <c r="B19" s="1" t="s">
        <v>100</v>
      </c>
    </row>
    <row r="20" spans="2:11">
      <c r="B20" s="1" t="s">
        <v>150</v>
      </c>
      <c r="J20" s="1" t="s">
        <v>151</v>
      </c>
      <c r="K20" s="1" t="s">
        <v>155</v>
      </c>
    </row>
    <row r="21" spans="2:11">
      <c r="B21" s="1" t="s">
        <v>153</v>
      </c>
      <c r="J21" s="1" t="s">
        <v>152</v>
      </c>
      <c r="K21" s="1" t="s">
        <v>154</v>
      </c>
    </row>
    <row r="22" spans="2:11">
      <c r="B22" s="1" t="s">
        <v>156</v>
      </c>
    </row>
    <row r="23" spans="2:11">
      <c r="B23" s="1" t="s">
        <v>157</v>
      </c>
    </row>
    <row r="24" spans="2:11">
      <c r="B24" s="1" t="s">
        <v>158</v>
      </c>
    </row>
    <row r="25" spans="2:11">
      <c r="B25" s="1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50%WholeWheat1</vt:lpstr>
      <vt:lpstr>easy buguette</vt:lpstr>
      <vt:lpstr>matnakash-focaccia</vt:lpstr>
      <vt:lpstr>white sourdough boule</vt:lpstr>
      <vt:lpstr>GF briouche</vt:lpstr>
      <vt:lpstr>good_kulich</vt:lpstr>
      <vt:lpstr>Sheet7</vt:lpstr>
      <vt:lpstr>Exper_GF_sourdough</vt:lpstr>
      <vt:lpstr>lavash1</vt:lpstr>
      <vt:lpstr>tartineMotherMethod</vt:lpstr>
      <vt:lpstr>GF Coissant 2</vt:lpstr>
      <vt:lpstr>GF dark bread</vt:lpstr>
      <vt:lpstr>Chad_10_spelt</vt:lpstr>
      <vt:lpstr>FestiveSourdoughGata</vt:lpstr>
      <vt:lpstr>WhiteWildYeastFavorite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Lilit Babalikhyan</dc:creator>
  <cp:lastModifiedBy>Lilit Babalikhyan</cp:lastModifiedBy>
  <dcterms:created xsi:type="dcterms:W3CDTF">2018-03-18T03:54:15Z</dcterms:created>
  <dcterms:modified xsi:type="dcterms:W3CDTF">2018-08-15T07:39:56Z</dcterms:modified>
</cp:coreProperties>
</file>