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<sst xmlns="http://schemas.openxmlformats.org/spreadsheetml/2006/main" count="102" uniqueCount="32">
  <si>
    <t>总方差解释</t>
  </si>
  <si>
    <t>成分矩阵a</t>
  </si>
  <si>
    <t>成分</t>
  </si>
  <si>
    <t>初始特征值</t>
  </si>
  <si>
    <t>提取载荷平方和</t>
  </si>
  <si>
    <t>旋转载荷平方和</t>
  </si>
  <si>
    <t>总计</t>
  </si>
  <si>
    <t>方差百分比</t>
  </si>
  <si>
    <t>累积 %</t>
  </si>
  <si>
    <t>Zscore(城市等级)</t>
  </si>
  <si>
    <t>Zscore:  绿化覆盖率 (%)</t>
  </si>
  <si>
    <t>Zscore:  废水处理率 (%)</t>
  </si>
  <si>
    <t>Zscore:  废气处理率 (%)</t>
  </si>
  <si>
    <t>Zscore:  垃圾分类处理率 (%)</t>
  </si>
  <si>
    <t>Zscore(历史遗迹数量)</t>
  </si>
  <si>
    <t>权重</t>
  </si>
  <si>
    <t>Zscore(博物馆数量)</t>
  </si>
  <si>
    <t>Zscore(文化活动频次)</t>
  </si>
  <si>
    <t>Zscore(文化设施数量)</t>
  </si>
  <si>
    <t>Zscore:  公共交通覆盖率 (%)</t>
  </si>
  <si>
    <t>Zscore:  线路密度 (km/km²)</t>
  </si>
  <si>
    <t>Zscore:  高速公路里程 (km)</t>
  </si>
  <si>
    <t>Zscore(机场航班数量)</t>
  </si>
  <si>
    <t>Zscore:  年平均气温 (℃)</t>
  </si>
  <si>
    <t>Zscore:  年降水量 (mm)</t>
  </si>
  <si>
    <t>Zscore(适宜旅游天数)</t>
  </si>
  <si>
    <t>Zscore:  空气湿度 (%)</t>
  </si>
  <si>
    <t>Zscore(餐馆数量)</t>
  </si>
  <si>
    <t>Zscore(特色美食数量)</t>
  </si>
  <si>
    <t>Zscore(美食活动频次)</t>
  </si>
  <si>
    <t>提取方法：主成分分析法。</t>
  </si>
  <si>
    <t>a 提取了 3 个成分。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</si>
</sst>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workbookViewId="0">
      <selection activeCell="J15" sqref="J15"/>
    </sheetView>
  </sheetViews>
  <sheetFormatPr defaultColWidth="9" defaultRowHeight="14"/>
  <cols>
    <col min="2" max="2" width="14"/>
    <col min="7" max="7" width="30.9090909090909" customWidth="1"/>
    <col min="8" max="8" width="14" customWidth="1"/>
    <col min="18" max="18" width="30.9090909090909" customWidth="1"/>
    <col min="19" max="19" width="5.54545454545455" customWidth="1"/>
    <col min="20" max="20" width="14" customWidth="1"/>
    <col min="21" max="21" width="14"/>
  </cols>
  <sheetData>
    <row r="1" spans="1:12">
      <c r="A1" t="s">
        <v>0</v>
      </c>
      <c r="L1" t="s">
        <v>1</v>
      </c>
    </row>
    <row r="2" spans="1:19">
      <c r="A2" t="s">
        <v>2</v>
      </c>
      <c r="B2" t="s">
        <v>3</v>
      </c>
      <c r="E2" t="s">
        <v>4</v>
      </c>
      <c r="H2" t="s">
        <v>5</v>
      </c>
      <c r="M2" t="s">
        <v>2</v>
      </c>
      <c r="S2" t="s">
        <v>2</v>
      </c>
    </row>
    <row r="3" spans="2:21">
      <c r="B3" t="s">
        <v>6</v>
      </c>
      <c r="C3" t="s">
        <v>7</v>
      </c>
      <c r="D3" t="s">
        <v>8</v>
      </c>
      <c r="E3" t="s">
        <v>6</v>
      </c>
      <c r="F3" t="s">
        <v>7</v>
      </c>
      <c r="G3" t="s">
        <v>8</v>
      </c>
      <c r="H3" t="s">
        <v>6</v>
      </c>
      <c r="I3" t="s">
        <v>7</v>
      </c>
      <c r="J3" t="s">
        <v>8</v>
      </c>
      <c r="M3">
        <v>1</v>
      </c>
      <c r="N3">
        <v>2</v>
      </c>
      <c r="O3">
        <v>3</v>
      </c>
      <c r="S3">
        <v>1</v>
      </c>
      <c r="T3">
        <v>2</v>
      </c>
      <c r="U3">
        <v>3</v>
      </c>
    </row>
    <row r="4" spans="1:21">
      <c r="A4">
        <v>1</v>
      </c>
      <c r="B4" s="1">
        <v>14.256</v>
      </c>
      <c r="C4">
        <v>71.281</v>
      </c>
      <c r="D4">
        <v>71.281</v>
      </c>
      <c r="E4">
        <v>14.256</v>
      </c>
      <c r="F4" s="2">
        <v>71.281</v>
      </c>
      <c r="G4">
        <v>71.281</v>
      </c>
      <c r="H4">
        <v>13.641</v>
      </c>
      <c r="I4">
        <v>68.206</v>
      </c>
      <c r="J4">
        <v>68.206</v>
      </c>
      <c r="L4" t="s">
        <v>9</v>
      </c>
      <c r="M4">
        <v>-0.054</v>
      </c>
      <c r="N4">
        <v>-0.122</v>
      </c>
      <c r="O4">
        <v>0.802</v>
      </c>
      <c r="R4" t="s">
        <v>9</v>
      </c>
      <c r="S4">
        <f>M4/SQRT($B$4)</f>
        <v>-0.0143019388386839</v>
      </c>
      <c r="T4">
        <f>N4/SQRT($B$4)</f>
        <v>-0.0323117877466562</v>
      </c>
      <c r="U4">
        <f>O4/SQRT($B$4)</f>
        <v>0.212410276826379</v>
      </c>
    </row>
    <row r="5" spans="1:21">
      <c r="A5">
        <v>2</v>
      </c>
      <c r="B5" s="1">
        <v>2.409</v>
      </c>
      <c r="C5">
        <v>12.047</v>
      </c>
      <c r="D5">
        <v>83.328</v>
      </c>
      <c r="E5">
        <v>2.409</v>
      </c>
      <c r="F5" s="2">
        <v>12.047</v>
      </c>
      <c r="G5">
        <v>83.328</v>
      </c>
      <c r="H5">
        <v>2.62</v>
      </c>
      <c r="I5">
        <v>13.102</v>
      </c>
      <c r="J5">
        <v>81.308</v>
      </c>
      <c r="L5" t="s">
        <v>10</v>
      </c>
      <c r="M5">
        <v>0.692</v>
      </c>
      <c r="N5">
        <v>0.494</v>
      </c>
      <c r="O5">
        <v>-0.14</v>
      </c>
      <c r="R5" t="s">
        <v>10</v>
      </c>
      <c r="S5">
        <f t="shared" ref="S5:S23" si="0">M5/SQRT($B$4)</f>
        <v>0.183276697710542</v>
      </c>
      <c r="T5">
        <f t="shared" ref="T5:T23" si="1">N5/SQRT($B$4)</f>
        <v>0.130836255302034</v>
      </c>
      <c r="U5">
        <f t="shared" ref="U5:U23" si="2">O5/SQRT($B$4)</f>
        <v>-0.0370791006928841</v>
      </c>
    </row>
    <row r="6" spans="1:21">
      <c r="A6">
        <v>3</v>
      </c>
      <c r="B6" s="1">
        <v>1.047</v>
      </c>
      <c r="C6">
        <v>5.236</v>
      </c>
      <c r="D6">
        <v>88.564</v>
      </c>
      <c r="E6">
        <v>1.047</v>
      </c>
      <c r="F6" s="2">
        <v>5.236</v>
      </c>
      <c r="G6" s="2">
        <v>88.564</v>
      </c>
      <c r="H6">
        <v>1.451</v>
      </c>
      <c r="I6">
        <v>7.256</v>
      </c>
      <c r="J6">
        <v>88.564</v>
      </c>
      <c r="L6" t="s">
        <v>11</v>
      </c>
      <c r="M6">
        <v>0.815</v>
      </c>
      <c r="N6">
        <v>0.394</v>
      </c>
      <c r="O6">
        <v>-0.208</v>
      </c>
      <c r="R6" t="s">
        <v>11</v>
      </c>
      <c r="S6">
        <f t="shared" si="0"/>
        <v>0.215853336176433</v>
      </c>
      <c r="T6">
        <f t="shared" si="1"/>
        <v>0.104351183378545</v>
      </c>
      <c r="U6">
        <f t="shared" si="2"/>
        <v>-0.0550889496008564</v>
      </c>
    </row>
    <row r="7" spans="1:21">
      <c r="A7">
        <v>4</v>
      </c>
      <c r="B7">
        <v>0.903</v>
      </c>
      <c r="C7">
        <v>4.513</v>
      </c>
      <c r="D7">
        <v>93.077</v>
      </c>
      <c r="L7" t="s">
        <v>12</v>
      </c>
      <c r="M7">
        <v>0.847</v>
      </c>
      <c r="N7">
        <v>0.319</v>
      </c>
      <c r="O7">
        <v>-0.166</v>
      </c>
      <c r="R7" t="s">
        <v>12</v>
      </c>
      <c r="S7">
        <f t="shared" si="0"/>
        <v>0.224328559191949</v>
      </c>
      <c r="T7">
        <f t="shared" si="1"/>
        <v>0.0844873794359289</v>
      </c>
      <c r="U7">
        <f t="shared" si="2"/>
        <v>-0.0439652193929912</v>
      </c>
    </row>
    <row r="8" spans="1:21">
      <c r="A8">
        <v>5</v>
      </c>
      <c r="B8">
        <v>0.594</v>
      </c>
      <c r="C8">
        <v>2.968</v>
      </c>
      <c r="D8">
        <v>96.046</v>
      </c>
      <c r="L8" t="s">
        <v>13</v>
      </c>
      <c r="M8">
        <v>0.927</v>
      </c>
      <c r="N8">
        <v>0.178</v>
      </c>
      <c r="O8">
        <v>-0.16</v>
      </c>
      <c r="R8" t="s">
        <v>13</v>
      </c>
      <c r="S8">
        <f t="shared" si="0"/>
        <v>0.24551661673074</v>
      </c>
      <c r="T8">
        <f t="shared" si="1"/>
        <v>0.0471434280238098</v>
      </c>
      <c r="U8">
        <f t="shared" si="2"/>
        <v>-0.0423761150775819</v>
      </c>
    </row>
    <row r="9" spans="1:21">
      <c r="A9">
        <v>6</v>
      </c>
      <c r="B9">
        <v>0.274</v>
      </c>
      <c r="C9">
        <v>1.371</v>
      </c>
      <c r="D9">
        <v>97.417</v>
      </c>
      <c r="L9" t="s">
        <v>14</v>
      </c>
      <c r="M9">
        <v>0.93</v>
      </c>
      <c r="N9">
        <v>-0.252</v>
      </c>
      <c r="O9">
        <v>-0.023</v>
      </c>
      <c r="R9" t="s">
        <v>14</v>
      </c>
      <c r="S9">
        <f t="shared" si="0"/>
        <v>0.246311168888445</v>
      </c>
      <c r="T9">
        <f t="shared" si="1"/>
        <v>-0.0667423812471915</v>
      </c>
      <c r="U9">
        <f t="shared" si="2"/>
        <v>-0.0060915665424024</v>
      </c>
    </row>
    <row r="10" spans="1:21">
      <c r="A10">
        <v>7</v>
      </c>
      <c r="B10">
        <v>0.171</v>
      </c>
      <c r="C10">
        <v>0.854</v>
      </c>
      <c r="D10">
        <v>98.271</v>
      </c>
      <c r="G10" s="3"/>
      <c r="H10" s="3" t="s">
        <v>15</v>
      </c>
      <c r="L10" t="s">
        <v>16</v>
      </c>
      <c r="M10">
        <v>0.973</v>
      </c>
      <c r="N10">
        <v>-0.165</v>
      </c>
      <c r="O10">
        <v>0.012</v>
      </c>
      <c r="R10" t="s">
        <v>16</v>
      </c>
      <c r="S10">
        <f t="shared" si="0"/>
        <v>0.257699749815545</v>
      </c>
      <c r="T10">
        <f t="shared" si="1"/>
        <v>-0.0437003686737563</v>
      </c>
      <c r="U10">
        <f t="shared" si="2"/>
        <v>0.00317820863081864</v>
      </c>
    </row>
    <row r="11" spans="1:21">
      <c r="A11">
        <v>8</v>
      </c>
      <c r="B11">
        <v>0.126</v>
      </c>
      <c r="C11">
        <v>0.632</v>
      </c>
      <c r="D11">
        <v>98.902</v>
      </c>
      <c r="G11" s="3" t="s">
        <v>9</v>
      </c>
      <c r="H11" s="3">
        <f>S26/$S$46</f>
        <v>-0.000987129064644235</v>
      </c>
      <c r="L11" t="s">
        <v>17</v>
      </c>
      <c r="M11">
        <v>0.953</v>
      </c>
      <c r="N11">
        <v>-0.225</v>
      </c>
      <c r="O11">
        <v>0.057</v>
      </c>
      <c r="R11" t="s">
        <v>17</v>
      </c>
      <c r="S11">
        <f t="shared" si="0"/>
        <v>0.252402735430847</v>
      </c>
      <c r="T11">
        <f t="shared" si="1"/>
        <v>-0.0595914118278495</v>
      </c>
      <c r="U11">
        <f t="shared" si="2"/>
        <v>0.0150964909963885</v>
      </c>
    </row>
    <row r="12" spans="1:21">
      <c r="A12">
        <v>9</v>
      </c>
      <c r="B12">
        <v>0.064</v>
      </c>
      <c r="C12">
        <v>0.319</v>
      </c>
      <c r="D12">
        <v>99.221</v>
      </c>
      <c r="G12" s="3" t="s">
        <v>10</v>
      </c>
      <c r="H12" s="3">
        <f t="shared" ref="H12:H30" si="3">S27/$S$46</f>
        <v>0.0480893697534429</v>
      </c>
      <c r="L12" t="s">
        <v>18</v>
      </c>
      <c r="M12">
        <v>0.962</v>
      </c>
      <c r="N12">
        <v>-0.234</v>
      </c>
      <c r="O12">
        <v>0.026</v>
      </c>
      <c r="R12" t="s">
        <v>18</v>
      </c>
      <c r="S12">
        <f t="shared" si="0"/>
        <v>0.254786391903961</v>
      </c>
      <c r="T12">
        <f t="shared" si="1"/>
        <v>-0.0619750683009635</v>
      </c>
      <c r="U12">
        <f t="shared" si="2"/>
        <v>0.00688611870010705</v>
      </c>
    </row>
    <row r="13" spans="1:21">
      <c r="A13">
        <v>10</v>
      </c>
      <c r="B13">
        <v>0.05</v>
      </c>
      <c r="C13">
        <v>0.251</v>
      </c>
      <c r="D13">
        <v>99.473</v>
      </c>
      <c r="G13" s="3" t="s">
        <v>11</v>
      </c>
      <c r="H13" s="3">
        <f t="shared" si="3"/>
        <v>0.0544432709767102</v>
      </c>
      <c r="L13" t="s">
        <v>19</v>
      </c>
      <c r="M13">
        <v>0.951</v>
      </c>
      <c r="N13">
        <v>-0.013</v>
      </c>
      <c r="O13">
        <v>-0.064</v>
      </c>
      <c r="R13" t="s">
        <v>19</v>
      </c>
      <c r="S13">
        <f t="shared" si="0"/>
        <v>0.251873033992377</v>
      </c>
      <c r="T13">
        <f t="shared" si="1"/>
        <v>-0.00344305935005353</v>
      </c>
      <c r="U13">
        <f t="shared" si="2"/>
        <v>-0.0169504460310328</v>
      </c>
    </row>
    <row r="14" spans="1:21">
      <c r="A14">
        <v>11</v>
      </c>
      <c r="B14">
        <v>0.043</v>
      </c>
      <c r="C14">
        <v>0.213</v>
      </c>
      <c r="D14">
        <v>99.686</v>
      </c>
      <c r="G14" s="3" t="s">
        <v>12</v>
      </c>
      <c r="H14" s="3">
        <f t="shared" si="3"/>
        <v>0.0558516030043981</v>
      </c>
      <c r="L14" t="s">
        <v>20</v>
      </c>
      <c r="M14">
        <v>0.973</v>
      </c>
      <c r="N14">
        <v>-0.107</v>
      </c>
      <c r="O14">
        <v>0.052</v>
      </c>
      <c r="R14" t="s">
        <v>20</v>
      </c>
      <c r="S14">
        <f t="shared" si="0"/>
        <v>0.257699749815545</v>
      </c>
      <c r="T14">
        <f t="shared" si="1"/>
        <v>-0.0283390269581329</v>
      </c>
      <c r="U14">
        <f t="shared" si="2"/>
        <v>0.0137722374002141</v>
      </c>
    </row>
    <row r="15" spans="1:21">
      <c r="A15">
        <v>12</v>
      </c>
      <c r="B15">
        <v>0.024</v>
      </c>
      <c r="C15">
        <v>0.118</v>
      </c>
      <c r="D15">
        <v>99.804</v>
      </c>
      <c r="G15" s="3" t="s">
        <v>13</v>
      </c>
      <c r="H15" s="3">
        <f t="shared" si="3"/>
        <v>0.0594093050732471</v>
      </c>
      <c r="L15" t="s">
        <v>21</v>
      </c>
      <c r="M15">
        <v>0.975</v>
      </c>
      <c r="N15">
        <v>-0.021</v>
      </c>
      <c r="O15">
        <v>0.106</v>
      </c>
      <c r="R15" t="s">
        <v>21</v>
      </c>
      <c r="S15">
        <f t="shared" si="0"/>
        <v>0.258229451254015</v>
      </c>
      <c r="T15">
        <f t="shared" si="1"/>
        <v>-0.00556186510393262</v>
      </c>
      <c r="U15">
        <f t="shared" si="2"/>
        <v>0.028074176238898</v>
      </c>
    </row>
    <row r="16" spans="1:21">
      <c r="A16">
        <v>13</v>
      </c>
      <c r="B16">
        <v>0.017</v>
      </c>
      <c r="C16">
        <v>0.087</v>
      </c>
      <c r="D16">
        <v>99.891</v>
      </c>
      <c r="G16" s="3" t="s">
        <v>14</v>
      </c>
      <c r="H16" s="3">
        <f t="shared" si="3"/>
        <v>0.0556631358314662</v>
      </c>
      <c r="L16" t="s">
        <v>22</v>
      </c>
      <c r="M16">
        <v>0.959</v>
      </c>
      <c r="N16">
        <v>-0.043</v>
      </c>
      <c r="O16">
        <v>0.131</v>
      </c>
      <c r="R16" t="s">
        <v>22</v>
      </c>
      <c r="S16">
        <f t="shared" si="0"/>
        <v>0.253991839746256</v>
      </c>
      <c r="T16">
        <f t="shared" si="1"/>
        <v>-0.0113885809271001</v>
      </c>
      <c r="U16">
        <f t="shared" si="2"/>
        <v>0.0346954442197702</v>
      </c>
    </row>
    <row r="17" spans="1:21">
      <c r="A17">
        <v>14</v>
      </c>
      <c r="B17">
        <v>0.009</v>
      </c>
      <c r="C17">
        <v>0.047</v>
      </c>
      <c r="D17">
        <v>99.938</v>
      </c>
      <c r="G17" s="3" t="s">
        <v>16</v>
      </c>
      <c r="H17" s="3">
        <f t="shared" si="3"/>
        <v>0.0594510927223375</v>
      </c>
      <c r="L17" t="s">
        <v>23</v>
      </c>
      <c r="M17">
        <v>0.244</v>
      </c>
      <c r="N17">
        <v>0.877</v>
      </c>
      <c r="O17">
        <v>0.213</v>
      </c>
      <c r="R17" t="s">
        <v>23</v>
      </c>
      <c r="S17">
        <f t="shared" si="0"/>
        <v>0.0646235754933124</v>
      </c>
      <c r="T17">
        <f t="shared" si="1"/>
        <v>0.232274080768996</v>
      </c>
      <c r="U17">
        <f t="shared" si="2"/>
        <v>0.0564132031970309</v>
      </c>
    </row>
    <row r="18" spans="1:21">
      <c r="A18">
        <v>15</v>
      </c>
      <c r="B18">
        <v>0.007</v>
      </c>
      <c r="C18">
        <v>0.033</v>
      </c>
      <c r="D18">
        <v>99.971</v>
      </c>
      <c r="G18" s="3" t="s">
        <v>17</v>
      </c>
      <c r="H18" s="3">
        <f t="shared" si="3"/>
        <v>0.0577646515776862</v>
      </c>
      <c r="L18" t="s">
        <v>24</v>
      </c>
      <c r="M18">
        <v>-0.118</v>
      </c>
      <c r="N18">
        <v>0.859</v>
      </c>
      <c r="O18">
        <v>0.323</v>
      </c>
      <c r="R18" t="s">
        <v>24</v>
      </c>
      <c r="S18">
        <f t="shared" si="0"/>
        <v>-0.0312523848697166</v>
      </c>
      <c r="T18">
        <f t="shared" si="1"/>
        <v>0.227506767822768</v>
      </c>
      <c r="U18">
        <f t="shared" si="2"/>
        <v>0.0855467823128684</v>
      </c>
    </row>
    <row r="19" spans="1:21">
      <c r="A19">
        <v>16</v>
      </c>
      <c r="B19">
        <v>0.003</v>
      </c>
      <c r="C19">
        <v>0.015</v>
      </c>
      <c r="D19">
        <v>99.985</v>
      </c>
      <c r="G19" s="3" t="s">
        <v>18</v>
      </c>
      <c r="H19" s="3">
        <f t="shared" si="3"/>
        <v>0.0580915592386398</v>
      </c>
      <c r="L19" t="s">
        <v>25</v>
      </c>
      <c r="M19">
        <v>0.676</v>
      </c>
      <c r="N19">
        <v>0.272</v>
      </c>
      <c r="O19">
        <v>-0.207</v>
      </c>
      <c r="R19" t="s">
        <v>25</v>
      </c>
      <c r="S19">
        <f t="shared" si="0"/>
        <v>0.179039086202783</v>
      </c>
      <c r="T19">
        <f t="shared" si="1"/>
        <v>0.0720393956318892</v>
      </c>
      <c r="U19">
        <f t="shared" si="2"/>
        <v>-0.0548240988816216</v>
      </c>
    </row>
    <row r="20" spans="1:21">
      <c r="A20">
        <v>17</v>
      </c>
      <c r="B20">
        <v>0.002</v>
      </c>
      <c r="C20">
        <v>0.008</v>
      </c>
      <c r="D20">
        <v>99.994</v>
      </c>
      <c r="G20" s="3" t="s">
        <v>19</v>
      </c>
      <c r="H20" s="3">
        <f t="shared" si="3"/>
        <v>0.0593320926559129</v>
      </c>
      <c r="L20" t="s">
        <v>26</v>
      </c>
      <c r="M20">
        <v>0.945</v>
      </c>
      <c r="N20">
        <v>0.043</v>
      </c>
      <c r="O20">
        <v>0.096</v>
      </c>
      <c r="R20" t="s">
        <v>26</v>
      </c>
      <c r="S20">
        <f t="shared" si="0"/>
        <v>0.250283929676968</v>
      </c>
      <c r="T20">
        <f t="shared" si="1"/>
        <v>0.0113885809271001</v>
      </c>
      <c r="U20">
        <f t="shared" si="2"/>
        <v>0.0254256690465491</v>
      </c>
    </row>
    <row r="21" spans="1:21">
      <c r="A21">
        <v>18</v>
      </c>
      <c r="B21">
        <v>0.001</v>
      </c>
      <c r="C21">
        <v>0.004</v>
      </c>
      <c r="D21">
        <v>99.998</v>
      </c>
      <c r="G21" s="3" t="s">
        <v>20</v>
      </c>
      <c r="H21" s="3">
        <f t="shared" si="3"/>
        <v>0.0602517788865209</v>
      </c>
      <c r="L21" t="s">
        <v>27</v>
      </c>
      <c r="M21">
        <v>0.947</v>
      </c>
      <c r="N21">
        <v>-0.126</v>
      </c>
      <c r="O21">
        <v>0.154</v>
      </c>
      <c r="R21" t="s">
        <v>27</v>
      </c>
      <c r="S21">
        <f t="shared" si="0"/>
        <v>0.250813631115438</v>
      </c>
      <c r="T21">
        <f t="shared" si="1"/>
        <v>-0.0333711906235957</v>
      </c>
      <c r="U21">
        <f t="shared" si="2"/>
        <v>0.0407870107621726</v>
      </c>
    </row>
    <row r="22" spans="1:21">
      <c r="A22">
        <v>19</v>
      </c>
      <c r="B22">
        <v>0</v>
      </c>
      <c r="C22">
        <v>0.002</v>
      </c>
      <c r="D22">
        <v>99.999</v>
      </c>
      <c r="G22" s="3" t="s">
        <v>21</v>
      </c>
      <c r="H22" s="3">
        <f t="shared" si="3"/>
        <v>0.0615401789418601</v>
      </c>
      <c r="L22" t="s">
        <v>28</v>
      </c>
      <c r="M22">
        <v>0.967</v>
      </c>
      <c r="N22">
        <v>-0.131</v>
      </c>
      <c r="O22">
        <v>0.091</v>
      </c>
      <c r="R22" t="s">
        <v>28</v>
      </c>
      <c r="S22">
        <f t="shared" si="0"/>
        <v>0.256110645500135</v>
      </c>
      <c r="T22">
        <f t="shared" si="1"/>
        <v>-0.0346954442197702</v>
      </c>
      <c r="U22">
        <f t="shared" si="2"/>
        <v>0.0241014154503747</v>
      </c>
    </row>
    <row r="23" spans="1:21">
      <c r="A23">
        <v>20</v>
      </c>
      <c r="B23">
        <v>0</v>
      </c>
      <c r="C23">
        <v>0.001</v>
      </c>
      <c r="D23">
        <v>100</v>
      </c>
      <c r="G23" s="3" t="s">
        <v>22</v>
      </c>
      <c r="H23" s="3">
        <f t="shared" si="3"/>
        <v>0.0604163991422936</v>
      </c>
      <c r="L23" t="s">
        <v>29</v>
      </c>
      <c r="M23">
        <v>0.954</v>
      </c>
      <c r="N23">
        <v>-0.192</v>
      </c>
      <c r="O23">
        <v>0.118</v>
      </c>
      <c r="R23" t="s">
        <v>29</v>
      </c>
      <c r="S23">
        <f t="shared" si="0"/>
        <v>0.252667586150082</v>
      </c>
      <c r="T23">
        <f t="shared" si="1"/>
        <v>-0.0508513380930983</v>
      </c>
      <c r="U23">
        <f t="shared" si="2"/>
        <v>0.0312523848697166</v>
      </c>
    </row>
    <row r="24" spans="1:12">
      <c r="A24" t="s">
        <v>30</v>
      </c>
      <c r="G24" s="3" t="s">
        <v>23</v>
      </c>
      <c r="H24" s="3">
        <f t="shared" si="3"/>
        <v>0.0256323069640348</v>
      </c>
      <c r="L24" t="s">
        <v>30</v>
      </c>
    </row>
    <row r="25" spans="7:19">
      <c r="G25" s="3" t="s">
        <v>24</v>
      </c>
      <c r="H25" s="3">
        <f t="shared" si="3"/>
        <v>0.00319902320459946</v>
      </c>
      <c r="L25" t="s">
        <v>31</v>
      </c>
      <c r="S25" t="s">
        <v>2</v>
      </c>
    </row>
    <row r="26" spans="7:19">
      <c r="G26" s="3" t="s">
        <v>25</v>
      </c>
      <c r="H26" s="3">
        <f t="shared" si="3"/>
        <v>0.0444166359328002</v>
      </c>
      <c r="R26" t="s">
        <v>9</v>
      </c>
      <c r="S26">
        <f>(S4*$F$4+T4*$F$5+U4*$F$6)/$G$6</f>
        <v>-0.00334827243441208</v>
      </c>
    </row>
    <row r="27" spans="7:19">
      <c r="G27" s="3" t="s">
        <v>26</v>
      </c>
      <c r="H27" s="3">
        <f t="shared" si="3"/>
        <v>0.0602884256241223</v>
      </c>
      <c r="R27" t="s">
        <v>10</v>
      </c>
      <c r="S27">
        <f t="shared" ref="S27:S45" si="4">(S5*$F$4+T5*$F$5+U5*$F$6)/$G$6</f>
        <v>0.163115763582277</v>
      </c>
    </row>
    <row r="28" spans="7:19">
      <c r="G28" s="3" t="s">
        <v>27</v>
      </c>
      <c r="H28" s="3">
        <f t="shared" si="3"/>
        <v>0.0588868699719625</v>
      </c>
      <c r="R28" t="s">
        <v>11</v>
      </c>
      <c r="S28">
        <f t="shared" si="4"/>
        <v>0.184667750124696</v>
      </c>
    </row>
    <row r="29" spans="7:19">
      <c r="G29" s="3" t="s">
        <v>28</v>
      </c>
      <c r="H29" s="3">
        <f t="shared" si="3"/>
        <v>0.059799835371104</v>
      </c>
      <c r="R29" t="s">
        <v>12</v>
      </c>
      <c r="S29">
        <f t="shared" si="4"/>
        <v>0.189444713417238</v>
      </c>
    </row>
    <row r="30" spans="7:19">
      <c r="G30" s="3" t="s">
        <v>29</v>
      </c>
      <c r="H30" s="3">
        <f t="shared" si="3"/>
        <v>0.0584595941915057</v>
      </c>
      <c r="R30" t="s">
        <v>13</v>
      </c>
      <c r="S30">
        <f t="shared" si="4"/>
        <v>0.201512188880815</v>
      </c>
    </row>
    <row r="31" spans="18:19">
      <c r="R31" t="s">
        <v>14</v>
      </c>
      <c r="S31">
        <f t="shared" si="4"/>
        <v>0.188805446007817</v>
      </c>
    </row>
    <row r="32" spans="18:19">
      <c r="R32" t="s">
        <v>16</v>
      </c>
      <c r="S32">
        <f t="shared" si="4"/>
        <v>0.201653929650649</v>
      </c>
    </row>
    <row r="33" spans="18:19">
      <c r="R33" t="s">
        <v>17</v>
      </c>
      <c r="S33">
        <f t="shared" si="4"/>
        <v>0.195933639772517</v>
      </c>
    </row>
    <row r="34" spans="18:19">
      <c r="R34" t="s">
        <v>18</v>
      </c>
      <c r="S34">
        <f t="shared" si="4"/>
        <v>0.197042487590876</v>
      </c>
    </row>
    <row r="35" spans="18:19">
      <c r="R35" t="s">
        <v>19</v>
      </c>
      <c r="S35">
        <f t="shared" si="4"/>
        <v>0.201250289785941</v>
      </c>
    </row>
    <row r="36" spans="18:19">
      <c r="R36" t="s">
        <v>20</v>
      </c>
      <c r="S36">
        <f t="shared" si="4"/>
        <v>0.204369800865642</v>
      </c>
    </row>
    <row r="37" spans="18:19">
      <c r="R37" t="s">
        <v>21</v>
      </c>
      <c r="S37">
        <f t="shared" si="4"/>
        <v>0.208739963334055</v>
      </c>
    </row>
    <row r="38" spans="18:19">
      <c r="R38" t="s">
        <v>22</v>
      </c>
      <c r="S38">
        <f t="shared" si="4"/>
        <v>0.204928181207475</v>
      </c>
    </row>
    <row r="39" spans="18:19">
      <c r="R39" t="s">
        <v>23</v>
      </c>
      <c r="S39">
        <f t="shared" si="4"/>
        <v>0.0869429843695242</v>
      </c>
    </row>
    <row r="40" spans="18:19">
      <c r="R40" t="s">
        <v>24</v>
      </c>
      <c r="S40">
        <f t="shared" si="4"/>
        <v>0.0108508619557923</v>
      </c>
    </row>
    <row r="41" spans="18:19">
      <c r="R41" t="s">
        <v>25</v>
      </c>
      <c r="S41">
        <f t="shared" si="4"/>
        <v>0.150658108498417</v>
      </c>
    </row>
    <row r="42" spans="18:19">
      <c r="R42" t="s">
        <v>26</v>
      </c>
      <c r="S42">
        <f t="shared" si="4"/>
        <v>0.204494104024891</v>
      </c>
    </row>
    <row r="43" spans="18:19">
      <c r="R43" t="s">
        <v>27</v>
      </c>
      <c r="S43">
        <f t="shared" si="4"/>
        <v>0.199740125722052</v>
      </c>
    </row>
    <row r="44" spans="18:19">
      <c r="R44" t="s">
        <v>28</v>
      </c>
      <c r="S44">
        <f t="shared" si="4"/>
        <v>0.202836840213605</v>
      </c>
    </row>
    <row r="45" spans="18:19">
      <c r="R45" t="s">
        <v>29</v>
      </c>
      <c r="S45">
        <f t="shared" si="4"/>
        <v>0.198290836293915</v>
      </c>
    </row>
    <row r="46" spans="19:19">
      <c r="S46">
        <f>SUM(S26:S45)</f>
        <v>3.39192974286378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8" sqref="C18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   </cp:lastModifiedBy>
  <dcterms:created xsi:type="dcterms:W3CDTF">2023-05-12T11:15:00Z</dcterms:created>
  <dcterms:modified xsi:type="dcterms:W3CDTF">2024-08-05T01:41:33Z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839D651FDE9B43569FC8686744B69441_12</vt:lpwstr>
  </property>
</Properties>
</file>