
<file path=[Content_Types].xml><?xml version="1.0" encoding="utf-8"?>
<Types xmlns="http://schemas.openxmlformats.org/package/2006/content-type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alle\Downloads\"/>
    </mc:Choice>
  </mc:AlternateContent>
  <xr:revisionPtr revIDLastSave="0" documentId="8_{55BE4040-722E-4B78-8CDA-CF4F8563E7D9}"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Customer Centre Report " sheetId="5" r:id="rId3"/>
    <sheet name="Assets" sheetId="4" r:id="rId4"/>
  </sheets>
  <definedNames>
    <definedName name="_xlnm._FilterDatabase" localSheetId="1" hidden="1">Data!$B$3:$H$1003</definedName>
    <definedName name="_xlcn.WorksheetConnection_sampledataexcelportfolioproject1.xlsxcalls" hidden="1">calls[]</definedName>
    <definedName name="_xlcn.WorksheetConnection_sampledataexcelportfolioproject1.xlsxcustomers" hidden="1">customers[]</definedName>
    <definedName name="Slicer_Representative">#N/A</definedName>
  </definedNames>
  <calcPr calcId="191029"/>
  <pivotCaches>
    <pivotCache cacheId="0" r:id="rId5"/>
    <pivotCache cacheId="1" r:id="rId6"/>
    <pivotCache cacheId="369" r:id="rId7"/>
    <pivotCache cacheId="372" r:id="rId8"/>
    <pivotCache cacheId="375" r:id="rId9"/>
    <pivotCache cacheId="378" r:id="rId10"/>
    <pivotCache cacheId="381" r:id="rId11"/>
    <pivotCache cacheId="384" r:id="rId12"/>
    <pivotCache cacheId="387"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 (1).xlsx!customers"/>
          <x15:modelTable id="calls" name="calls" connection="WorksheetConnection_sample-data-excel-portfolio-project (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2" i="5" l="1"/>
  <c r="M54" i="5"/>
  <c r="J50" i="6"/>
  <c r="J53" i="6" s="1"/>
  <c r="L65" i="6"/>
  <c r="F53" i="6" a="1"/>
  <c r="F5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6" i="6" l="1"/>
  <c r="J55" i="6"/>
  <c r="I53" i="6"/>
  <c r="I57" i="6"/>
  <c r="J56" i="6"/>
  <c r="J57" i="6"/>
  <c r="I55" i="6"/>
  <c r="J54" i="6"/>
  <c r="I54"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A80D94-F552-4757-AECF-B2F8EAE6A8D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F9F7003-23A8-4368-96A8-7DB491587743}" name="WorksheetConnection_sample-data-excel-portfolio-project (1).xlsx!calls" type="102" refreshedVersion="8" minRefreshableVersion="5">
    <extLst>
      <ext xmlns:x15="http://schemas.microsoft.com/office/spreadsheetml/2010/11/main" uri="{DE250136-89BD-433C-8126-D09CA5730AF9}">
        <x15:connection id="calls" autoDelete="1">
          <x15:rangePr sourceName="_xlcn.WorksheetConnection_sampledataexcelportfolioproject1.xlsxcalls"/>
        </x15:connection>
      </ext>
    </extLst>
  </connection>
  <connection id="3" xr16:uid="{F5B1712F-BB30-4FBD-9415-E87A2950400A}" name="WorksheetConnection_sample-data-excel-portfolio-project (1).xlsx!customers" type="102" refreshedVersion="8" minRefreshableVersion="5">
    <extLst>
      <ext xmlns:x15="http://schemas.microsoft.com/office/spreadsheetml/2010/11/main" uri="{DE250136-89BD-433C-8126-D09CA5730AF9}">
        <x15:connection id="customers">
          <x15:rangePr sourceName="_xlcn.WorksheetConnection_sampledataexcelportfolioproject1.xlsxcustomers"/>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<sst xmlns="http://schemas.openxmlformats.org/spreadsheetml/2006/main" count="3163" uniqueCount="1077">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</sst>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
    <numFmt numFmtId="166" formatCode="&quot;₹&quot;\ #,##0;#,##0\ \-&quot;₹&quot;;&quot;₹&quot;\ #,##0"/>
    <numFmt numFmtId="167" formatCode="&quot;₹&quot;\ #,##0;#,##0\ \-&quot;₹&quot;;&quot;₹&quot;\ #,##0"/>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28"/>
      <color theme="1"/>
      <name val="Aptos"/>
      <family val="2"/>
      <scheme val="minor"/>
    </font>
    <font>
      <b/>
      <sz val="36"/>
      <color theme="1"/>
      <name val="Aptos"/>
      <family val="2"/>
      <scheme val="minor"/>
    </font>
  </fonts>
  <fills count="7">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rgb="FFFFFF00"/>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4" borderId="0" xfId="0" applyFill="1" applyAlignment="1">
      <alignment horizontal="left"/>
    </xf>
    <xf numFmtId="0" fontId="0" fillId="0" borderId="0" xfId="0" applyAlignment="1">
      <alignment horizontal="left" indent="1"/>
    </xf>
    <xf numFmtId="167" fontId="0" fillId="0" borderId="0" xfId="0" applyNumberFormat="1"/>
    <xf numFmtId="0" fontId="0" fillId="5" borderId="0" xfId="0" applyFill="1" applyAlignment="1"/>
    <xf numFmtId="0" fontId="0" fillId="0" borderId="0" xfId="0" applyAlignment="1">
      <alignment vertical="center"/>
    </xf>
    <xf numFmtId="0" fontId="5" fillId="6" borderId="10" xfId="0" applyFont="1" applyFill="1" applyBorder="1" applyAlignment="1">
      <alignment horizontal="center" vertical="center"/>
    </xf>
    <xf numFmtId="0" fontId="5" fillId="6" borderId="11" xfId="0" applyFont="1" applyFill="1" applyBorder="1" applyAlignment="1">
      <alignment horizontal="center" vertical="center"/>
    </xf>
    <xf numFmtId="0" fontId="5" fillId="6" borderId="12"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4" fillId="3" borderId="0" xfId="0" applyFont="1" applyFill="1" applyAlignment="1">
      <alignment horizontal="center" vertical="center"/>
    </xf>
  </cellXfs>
  <cellStyles count="1">
    <cellStyle name="Normal" xfId="0" builtinId="0"/>
  </cellStyles>
  <dxfs count="24">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patternType="solid">
          <bgColor theme="8"/>
        </patternFill>
      </fill>
    </dxf>
    <dxf>
      <fill>
        <patternFill>
          <bgColor theme="8" tint="0.39994506668294322"/>
        </patternFill>
      </fill>
      <border>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3"/>
    </tableStyle>
    <tableStyle name="SlicerStyleDark5 2" pivot="0" table="0" count="10" xr9:uid="{24C21E6D-B1F7-41F0-9B37-2D9D4944B249}">
      <tableStyleElement type="wholeTable" dxfId="22"/>
      <tableStyleElement type="headerRow" dxfId="21"/>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60641532148409"/>
          <c:y val="0.34015970461319456"/>
          <c:w val="0.79468710183054825"/>
          <c:h val="0.6598402953868054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830-4711-BEA8-7189EA2BA101}"/>
            </c:ext>
          </c:extLst>
        </c:ser>
        <c:ser>
          <c:idx val="1"/>
          <c:order val="1"/>
          <c:tx>
            <c:strRef>
              <c:f>Pivots!$J$52</c:f>
              <c:strCache>
                <c:ptCount val="1"/>
                <c:pt idx="0">
                  <c:v>Sel. Amount</c:v>
                </c:pt>
              </c:strCache>
            </c:strRef>
          </c:tx>
          <c:spPr>
            <a:gradFill>
              <a:gsLst>
                <a:gs pos="84000">
                  <a:schemeClr val="accent5"/>
                </a:gs>
                <a:gs pos="100000">
                  <a:schemeClr val="accent1">
                    <a:lumMod val="30000"/>
                    <a:lumOff val="70000"/>
                  </a:schemeClr>
                </a:gs>
              </a:gsLst>
              <a:lin ang="5400000" scaled="1"/>
            </a:gradFill>
            <a:ln>
              <a:noFill/>
            </a:ln>
            <a:effectLst/>
          </c:spPr>
          <c:invertIfNegative val="0"/>
          <c:val>
            <c:numRef>
              <c:f>Pivots!$J$53:$J$57</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0830-4711-BEA8-7189EA2BA101}"/>
            </c:ext>
          </c:extLst>
        </c:ser>
        <c:dLbls>
          <c:showLegendKey val="0"/>
          <c:showVal val="0"/>
          <c:showCatName val="0"/>
          <c:showSerName val="0"/>
          <c:showPercent val="0"/>
          <c:showBubbleSize val="0"/>
        </c:dLbls>
        <c:gapWidth val="25"/>
        <c:overlap val="100"/>
        <c:axId val="958579791"/>
        <c:axId val="958582191"/>
      </c:barChart>
      <c:catAx>
        <c:axId val="958579791"/>
        <c:scaling>
          <c:orientation val="maxMin"/>
        </c:scaling>
        <c:delete val="1"/>
        <c:axPos val="l"/>
        <c:numFmt formatCode="General" sourceLinked="1"/>
        <c:majorTickMark val="none"/>
        <c:minorTickMark val="none"/>
        <c:tickLblPos val="nextTo"/>
        <c:crossAx val="958582191"/>
        <c:crosses val="autoZero"/>
        <c:auto val="1"/>
        <c:lblAlgn val="ctr"/>
        <c:lblOffset val="100"/>
        <c:noMultiLvlLbl val="0"/>
      </c:catAx>
      <c:valAx>
        <c:axId val="958582191"/>
        <c:scaling>
          <c:orientation val="minMax"/>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58579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592743412794224"/>
          <c:y val="8.7390761548064924E-2"/>
          <c:w val="0.8440725658720577"/>
          <c:h val="0.8626716604244694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1D8-4886-9434-F9F04CD296BA}"/>
            </c:ext>
          </c:extLst>
        </c:ser>
        <c:ser>
          <c:idx val="1"/>
          <c:order val="1"/>
          <c:tx>
            <c:strRef>
              <c:f>Pivots!$I$52</c:f>
              <c:strCache>
                <c:ptCount val="1"/>
                <c:pt idx="0">
                  <c:v>Sel. Calls</c:v>
                </c:pt>
              </c:strCache>
            </c:strRef>
          </c:tx>
          <c:spPr>
            <a:gradFill>
              <a:gsLst>
                <a:gs pos="84000">
                  <a:schemeClr val="accent5"/>
                </a:gs>
                <a:gs pos="100000">
                  <a:schemeClr val="accent1">
                    <a:lumMod val="30000"/>
                    <a:lumOff val="70000"/>
                  </a:schemeClr>
                </a:gs>
              </a:gsLst>
              <a:lin ang="5400000" scaled="1"/>
            </a:gradFill>
            <a:ln>
              <a:noFill/>
            </a:ln>
            <a:effectLst/>
          </c:spPr>
          <c:invertIfNegative val="0"/>
          <c:val>
            <c:numRef>
              <c:f>Pivots!$I$53:$I$57</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21D8-4886-9434-F9F04CD296BA}"/>
            </c:ext>
          </c:extLst>
        </c:ser>
        <c:dLbls>
          <c:showLegendKey val="0"/>
          <c:showVal val="0"/>
          <c:showCatName val="0"/>
          <c:showSerName val="0"/>
          <c:showPercent val="0"/>
          <c:showBubbleSize val="0"/>
        </c:dLbls>
        <c:gapWidth val="25"/>
        <c:overlap val="100"/>
        <c:axId val="958579791"/>
        <c:axId val="958582191"/>
      </c:barChart>
      <c:catAx>
        <c:axId val="9585797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582191"/>
        <c:crosses val="autoZero"/>
        <c:auto val="1"/>
        <c:lblAlgn val="ctr"/>
        <c:lblOffset val="100"/>
        <c:noMultiLvlLbl val="0"/>
      </c:catAx>
      <c:valAx>
        <c:axId val="958582191"/>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58579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2024.xlsx]Pivots!female vs male</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Pivots!$F$77:$F$78</c:f>
              <c:strCache>
                <c:ptCount val="1"/>
                <c:pt idx="0">
                  <c:v>Female</c:v>
                </c:pt>
              </c:strCache>
            </c:strRef>
          </c:tx>
          <c:spPr>
            <a:solidFill>
              <a:schemeClr val="accent1"/>
            </a:solidFill>
            <a:ln>
              <a:noFill/>
            </a:ln>
            <a:effectLst/>
          </c:spPr>
          <c:invertIfNegative val="0"/>
          <c:cat>
            <c:strRef>
              <c:f>Pivots!$E$79:$E$82</c:f>
              <c:strCache>
                <c:ptCount val="3"/>
                <c:pt idx="0">
                  <c:v>Cincinnati</c:v>
                </c:pt>
                <c:pt idx="1">
                  <c:v>Cleveland</c:v>
                </c:pt>
                <c:pt idx="2">
                  <c:v>Columbus</c:v>
                </c:pt>
              </c:strCache>
            </c:strRef>
          </c:cat>
          <c:val>
            <c:numRef>
              <c:f>Pivots!$F$79:$F$82</c:f>
              <c:numCache>
                <c:formatCode>#,##0</c:formatCode>
                <c:ptCount val="3"/>
                <c:pt idx="0">
                  <c:v>35</c:v>
                </c:pt>
                <c:pt idx="1">
                  <c:v>61</c:v>
                </c:pt>
                <c:pt idx="2">
                  <c:v>21</c:v>
                </c:pt>
              </c:numCache>
            </c:numRef>
          </c:val>
          <c:extLst>
            <c:ext xmlns:c16="http://schemas.microsoft.com/office/drawing/2014/chart" uri="{C3380CC4-5D6E-409C-BE32-E72D297353CC}">
              <c16:uniqueId val="{00000000-86BB-4DA8-BD88-5D425F9E7550}"/>
            </c:ext>
          </c:extLst>
        </c:ser>
        <c:ser>
          <c:idx val="1"/>
          <c:order val="1"/>
          <c:tx>
            <c:strRef>
              <c:f>Pivots!$G$77:$G$78</c:f>
              <c:strCache>
                <c:ptCount val="1"/>
                <c:pt idx="0">
                  <c:v>Male</c:v>
                </c:pt>
              </c:strCache>
            </c:strRef>
          </c:tx>
          <c:spPr>
            <a:solidFill>
              <a:schemeClr val="accent2"/>
            </a:solidFill>
            <a:ln>
              <a:noFill/>
            </a:ln>
            <a:effectLst/>
          </c:spPr>
          <c:invertIfNegative val="0"/>
          <c:cat>
            <c:strRef>
              <c:f>Pivots!$E$79:$E$82</c:f>
              <c:strCache>
                <c:ptCount val="3"/>
                <c:pt idx="0">
                  <c:v>Cincinnati</c:v>
                </c:pt>
                <c:pt idx="1">
                  <c:v>Cleveland</c:v>
                </c:pt>
                <c:pt idx="2">
                  <c:v>Columbus</c:v>
                </c:pt>
              </c:strCache>
            </c:strRef>
          </c:cat>
          <c:val>
            <c:numRef>
              <c:f>Pivots!$G$79:$G$82</c:f>
              <c:numCache>
                <c:formatCode>#,##0</c:formatCode>
                <c:ptCount val="3"/>
                <c:pt idx="0">
                  <c:v>25</c:v>
                </c:pt>
                <c:pt idx="1">
                  <c:v>18</c:v>
                </c:pt>
                <c:pt idx="2">
                  <c:v>40</c:v>
                </c:pt>
              </c:numCache>
            </c:numRef>
          </c:val>
          <c:extLst>
            <c:ext xmlns:c16="http://schemas.microsoft.com/office/drawing/2014/chart" uri="{C3380CC4-5D6E-409C-BE32-E72D297353CC}">
              <c16:uniqueId val="{00000001-86BB-4DA8-BD88-5D425F9E7550}"/>
            </c:ext>
          </c:extLst>
        </c:ser>
        <c:dLbls>
          <c:showLegendKey val="0"/>
          <c:showVal val="0"/>
          <c:showCatName val="0"/>
          <c:showSerName val="0"/>
          <c:showPercent val="0"/>
          <c:showBubbleSize val="0"/>
        </c:dLbls>
        <c:gapWidth val="150"/>
        <c:overlap val="100"/>
        <c:axId val="1809271727"/>
        <c:axId val="1809265967"/>
      </c:barChart>
      <c:catAx>
        <c:axId val="180927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265967"/>
        <c:crosses val="autoZero"/>
        <c:auto val="1"/>
        <c:lblAlgn val="ctr"/>
        <c:lblOffset val="100"/>
        <c:noMultiLvlLbl val="0"/>
      </c:catAx>
      <c:valAx>
        <c:axId val="18092659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271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2024.xlsx]Pivots!rep satisfaction</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Pivots!$F$89</c:f>
              <c:strCache>
                <c:ptCount val="1"/>
                <c:pt idx="0">
                  <c:v>Total</c:v>
                </c:pt>
              </c:strCache>
            </c:strRef>
          </c:tx>
          <c:spPr>
            <a:solidFill>
              <a:schemeClr val="accent1"/>
            </a:solidFill>
            <a:ln>
              <a:noFill/>
            </a:ln>
            <a:effectLst/>
          </c:spPr>
          <c:invertIfNegative val="0"/>
          <c:cat>
            <c:strRef>
              <c:f>Pivots!$E$90:$E$94</c:f>
              <c:strCache>
                <c:ptCount val="4"/>
                <c:pt idx="0">
                  <c:v>2</c:v>
                </c:pt>
                <c:pt idx="1">
                  <c:v>3</c:v>
                </c:pt>
                <c:pt idx="2">
                  <c:v>4</c:v>
                </c:pt>
                <c:pt idx="3">
                  <c:v>5</c:v>
                </c:pt>
              </c:strCache>
            </c:strRef>
          </c:cat>
          <c:val>
            <c:numRef>
              <c:f>Pivots!$F$90:$F$94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1885-4E09-831D-2814F9182952}"/>
            </c:ext>
          </c:extLst>
        </c:ser>
        <c:dLbls>
          <c:showLegendKey val="0"/>
          <c:showVal val="0"/>
          <c:showCatName val="0"/>
          <c:showSerName val="0"/>
          <c:showPercent val="0"/>
          <c:showBubbleSize val="0"/>
        </c:dLbls>
        <c:gapWidth val="219"/>
        <c:overlap val="-27"/>
        <c:axId val="871655423"/>
        <c:axId val="871656383"/>
      </c:barChart>
      <c:catAx>
        <c:axId val="87165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56383"/>
        <c:crosses val="autoZero"/>
        <c:auto val="1"/>
        <c:lblAlgn val="ctr"/>
        <c:lblOffset val="100"/>
        <c:noMultiLvlLbl val="0"/>
      </c:catAx>
      <c:valAx>
        <c:axId val="8716563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5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2024.xlsx]Pivots!weekday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717876058847297"/>
          <c:y val="0.10167534142799815"/>
          <c:w val="0.66549388512670316"/>
          <c:h val="0.78318834256183834"/>
        </c:manualLayout>
      </c:layout>
      <c:barChart>
        <c:barDir val="bar"/>
        <c:grouping val="clustered"/>
        <c:varyColors val="0"/>
        <c:ser>
          <c:idx val="0"/>
          <c:order val="0"/>
          <c:tx>
            <c:strRef>
              <c:f>Pivots!$H$24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Pivots!$G$25:$G$32</c:f>
              <c:strCache>
                <c:ptCount val="7"/>
                <c:pt idx="0">
                  <c:v>Sunday</c:v>
                </c:pt>
                <c:pt idx="1">
                  <c:v>Monday</c:v>
                </c:pt>
                <c:pt idx="2">
                  <c:v>Tuesday</c:v>
                </c:pt>
                <c:pt idx="3">
                  <c:v>Wednesday</c:v>
                </c:pt>
                <c:pt idx="4">
                  <c:v>Thursday</c:v>
                </c:pt>
                <c:pt idx="5">
                  <c:v>Friday</c:v>
                </c:pt>
                <c:pt idx="6">
                  <c:v>Saturday</c:v>
                </c:pt>
              </c:strCache>
            </c:strRef>
          </c:cat>
          <c:val>
            <c:numRef>
              <c:f>Pivots!$H$25:$H$32</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0758-4A41-93AC-DC7D4FBB5D5C}"/>
            </c:ext>
          </c:extLst>
        </c:ser>
        <c:dLbls>
          <c:showLegendKey val="0"/>
          <c:showVal val="0"/>
          <c:showCatName val="0"/>
          <c:showSerName val="0"/>
          <c:showPercent val="0"/>
          <c:showBubbleSize val="0"/>
        </c:dLbls>
        <c:gapWidth val="25"/>
        <c:axId val="871606463"/>
        <c:axId val="871623263"/>
      </c:barChart>
      <c:catAx>
        <c:axId val="8716064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23263"/>
        <c:crosses val="autoZero"/>
        <c:auto val="1"/>
        <c:lblAlgn val="ctr"/>
        <c:lblOffset val="100"/>
        <c:noMultiLvlLbl val="0"/>
      </c:catAx>
      <c:valAx>
        <c:axId val="871623263"/>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06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2024.xlsx]Pivots!Monthly Trend</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83000">
                <a:schemeClr val="accent6">
                  <a:lumMod val="60000"/>
                  <a:lumOff val="40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858705161854757E-2"/>
          <c:y val="0.15175707203266259"/>
          <c:w val="0.66847440944881886"/>
          <c:h val="0.65890128317293672"/>
        </c:manualLayout>
      </c:layout>
      <c:areaChart>
        <c:grouping val="standard"/>
        <c:varyColors val="0"/>
        <c:ser>
          <c:idx val="1"/>
          <c:order val="1"/>
          <c:tx>
            <c:strRef>
              <c:f>Pivots!$C$24</c:f>
              <c:strCache>
                <c:ptCount val="1"/>
                <c:pt idx="0">
                  <c:v>Call Count2</c:v>
                </c:pt>
              </c:strCache>
            </c:strRef>
          </c:tx>
          <c:spPr>
            <a:gradFill>
              <a:gsLst>
                <a:gs pos="83000">
                  <a:schemeClr val="accent6">
                    <a:lumMod val="60000"/>
                    <a:lumOff val="40000"/>
                  </a:schemeClr>
                </a:gs>
                <a:gs pos="100000">
                  <a:schemeClr val="accent1">
                    <a:lumMod val="30000"/>
                    <a:lumOff val="70000"/>
                  </a:schemeClr>
                </a:gs>
              </a:gsLst>
              <a:lin ang="5400000" scaled="1"/>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F765-467D-B5E1-0824F3BEF930}"/>
            </c:ext>
          </c:extLst>
        </c:ser>
        <c:dLbls>
          <c:showLegendKey val="0"/>
          <c:showVal val="0"/>
          <c:showCatName val="0"/>
          <c:showSerName val="0"/>
          <c:showPercent val="0"/>
          <c:showBubbleSize val="0"/>
        </c:dLbls>
        <c:axId val="871613663"/>
        <c:axId val="871607423"/>
      </c:areaChart>
      <c:lineChart>
        <c:grouping val="standard"/>
        <c:varyColors val="0"/>
        <c:ser>
          <c:idx val="0"/>
          <c:order val="0"/>
          <c:tx>
            <c:strRef>
              <c:f>Pivots!$B$24</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F765-467D-B5E1-0824F3BEF930}"/>
            </c:ext>
          </c:extLst>
        </c:ser>
        <c:dLbls>
          <c:showLegendKey val="0"/>
          <c:showVal val="0"/>
          <c:showCatName val="0"/>
          <c:showSerName val="0"/>
          <c:showPercent val="0"/>
          <c:showBubbleSize val="0"/>
        </c:dLbls>
        <c:marker val="1"/>
        <c:smooth val="0"/>
        <c:axId val="871613663"/>
        <c:axId val="871607423"/>
      </c:lineChart>
      <c:catAx>
        <c:axId val="8716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07423"/>
        <c:crosses val="autoZero"/>
        <c:auto val="1"/>
        <c:lblAlgn val="ctr"/>
        <c:lblOffset val="100"/>
        <c:noMultiLvlLbl val="0"/>
      </c:catAx>
      <c:valAx>
        <c:axId val="87160742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136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r>
              <a:rPr lang="en-IN">
                <a:solidFill>
                  <a:schemeClr val="accent5"/>
                </a:solidFill>
                <a:latin typeface="+mj-lt"/>
              </a:rPr>
              <a:t>Calls</a:t>
            </a:r>
          </a:p>
        </c:rich>
      </c:tx>
      <c:layout>
        <c:manualLayout>
          <c:xMode val="edge"/>
          <c:yMode val="edge"/>
          <c:x val="0.14054157131960335"/>
          <c:y val="3.12109862671660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endParaRPr lang="en-US"/>
        </a:p>
      </c:txPr>
    </c:title>
    <c:autoTitleDeleted val="0"/>
    <c:plotArea>
      <c:layout>
        <c:manualLayout>
          <c:layoutTarget val="inner"/>
          <c:xMode val="edge"/>
          <c:yMode val="edge"/>
          <c:x val="0.13548884846967202"/>
          <c:y val="0.13732847104623533"/>
          <c:w val="0.8440725658720577"/>
          <c:h val="0.86267166042446941"/>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4DB-49C6-897E-5AC4E64DFF5A}"/>
            </c:ext>
          </c:extLst>
        </c:ser>
        <c:ser>
          <c:idx val="1"/>
          <c:order val="1"/>
          <c:tx>
            <c:strRef>
              <c:f>Pivots!$I$52</c:f>
              <c:strCache>
                <c:ptCount val="1"/>
                <c:pt idx="0">
                  <c:v>Sel. Calls</c:v>
                </c:pt>
              </c:strCache>
            </c:strRef>
          </c:tx>
          <c:spPr>
            <a:gradFill>
              <a:gsLst>
                <a:gs pos="84000">
                  <a:schemeClr val="accent5"/>
                </a:gs>
                <a:gs pos="100000">
                  <a:schemeClr val="accent1">
                    <a:lumMod val="30000"/>
                    <a:lumOff val="70000"/>
                  </a:schemeClr>
                </a:gs>
              </a:gsLst>
              <a:lin ang="5400000" scaled="1"/>
            </a:gradFill>
            <a:ln>
              <a:noFill/>
            </a:ln>
            <a:effectLst/>
          </c:spPr>
          <c:invertIfNegative val="0"/>
          <c:val>
            <c:numRef>
              <c:f>Pivots!$I$53:$I$57</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34DB-49C6-897E-5AC4E64DFF5A}"/>
            </c:ext>
          </c:extLst>
        </c:ser>
        <c:dLbls>
          <c:showLegendKey val="0"/>
          <c:showVal val="0"/>
          <c:showCatName val="0"/>
          <c:showSerName val="0"/>
          <c:showPercent val="0"/>
          <c:showBubbleSize val="0"/>
        </c:dLbls>
        <c:gapWidth val="25"/>
        <c:overlap val="100"/>
        <c:axId val="958579791"/>
        <c:axId val="958582191"/>
      </c:barChart>
      <c:catAx>
        <c:axId val="9585797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582191"/>
        <c:crosses val="autoZero"/>
        <c:auto val="1"/>
        <c:lblAlgn val="ctr"/>
        <c:lblOffset val="100"/>
        <c:noMultiLvlLbl val="0"/>
      </c:catAx>
      <c:valAx>
        <c:axId val="958582191"/>
        <c:scaling>
          <c:orientation val="minMax"/>
          <c:min val="0"/>
        </c:scaling>
        <c:delete val="1"/>
        <c:axPos val="t"/>
        <c:numFmt formatCode="General" sourceLinked="1"/>
        <c:majorTickMark val="none"/>
        <c:minorTickMark val="none"/>
        <c:tickLblPos val="nextTo"/>
        <c:crossAx val="958579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r>
              <a:rPr lang="en-IN">
                <a:solidFill>
                  <a:schemeClr val="accent5"/>
                </a:solidFill>
                <a:latin typeface="+mj-lt"/>
              </a:rPr>
              <a:t>Amount</a:t>
            </a:r>
          </a:p>
        </c:rich>
      </c:tx>
      <c:layout>
        <c:manualLayout>
          <c:xMode val="edge"/>
          <c:yMode val="edge"/>
          <c:x val="8.496049114570195E-2"/>
          <c:y val="8.01120306822769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endParaRPr lang="en-US"/>
        </a:p>
      </c:txPr>
    </c:title>
    <c:autoTitleDeleted val="0"/>
    <c:plotArea>
      <c:layout>
        <c:manualLayout>
          <c:layoutTarget val="inner"/>
          <c:xMode val="edge"/>
          <c:yMode val="edge"/>
          <c:x val="0.12760641532148409"/>
          <c:y val="0.34015970461319456"/>
          <c:w val="0.79468710183054825"/>
          <c:h val="0.6598402953868054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Pivots!$F$53:$F$57</c:f>
              <c:strCache>
                <c:ptCount val="5"/>
                <c:pt idx="0">
                  <c:v>R01</c:v>
                </c:pt>
                <c:pt idx="1">
                  <c:v>R02</c:v>
                </c:pt>
                <c:pt idx="2">
                  <c:v>R03</c:v>
                </c:pt>
                <c:pt idx="3">
                  <c:v>R04</c:v>
                </c:pt>
                <c:pt idx="4">
                  <c:v>R05</c:v>
                </c:pt>
              </c:strCache>
            </c:strRef>
          </c:cat>
          <c:val>
            <c:numRef>
              <c:f>Pivots!$H$53:$H$57</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72F-468F-94FC-B3A62A704C34}"/>
            </c:ext>
          </c:extLst>
        </c:ser>
        <c:ser>
          <c:idx val="1"/>
          <c:order val="1"/>
          <c:tx>
            <c:strRef>
              <c:f>Pivots!$J$52</c:f>
              <c:strCache>
                <c:ptCount val="1"/>
                <c:pt idx="0">
                  <c:v>Sel. Amount</c:v>
                </c:pt>
              </c:strCache>
            </c:strRef>
          </c:tx>
          <c:spPr>
            <a:gradFill>
              <a:gsLst>
                <a:gs pos="84000">
                  <a:schemeClr val="accent5"/>
                </a:gs>
                <a:gs pos="100000">
                  <a:schemeClr val="accent1">
                    <a:lumMod val="30000"/>
                    <a:lumOff val="70000"/>
                  </a:schemeClr>
                </a:gs>
              </a:gsLst>
              <a:lin ang="5400000" scaled="1"/>
            </a:gradFill>
            <a:ln>
              <a:noFill/>
            </a:ln>
            <a:effectLst/>
          </c:spPr>
          <c:invertIfNegative val="0"/>
          <c:val>
            <c:numRef>
              <c:f>Pivots!$J$53:$J$57</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872F-468F-94FC-B3A62A704C34}"/>
            </c:ext>
          </c:extLst>
        </c:ser>
        <c:dLbls>
          <c:showLegendKey val="0"/>
          <c:showVal val="0"/>
          <c:showCatName val="0"/>
          <c:showSerName val="0"/>
          <c:showPercent val="0"/>
          <c:showBubbleSize val="0"/>
        </c:dLbls>
        <c:gapWidth val="25"/>
        <c:overlap val="100"/>
        <c:axId val="958579791"/>
        <c:axId val="958582191"/>
      </c:barChart>
      <c:catAx>
        <c:axId val="9585797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582191"/>
        <c:crosses val="autoZero"/>
        <c:auto val="1"/>
        <c:lblAlgn val="ctr"/>
        <c:lblOffset val="100"/>
        <c:noMultiLvlLbl val="0"/>
      </c:catAx>
      <c:valAx>
        <c:axId val="958582191"/>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5797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2024.xlsx]Pivots!female vs male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a:t>
            </a:r>
            <a:r>
              <a:rPr lang="en-IN" baseline="0"/>
              <a:t> Vs. </a:t>
            </a:r>
            <a:r>
              <a:rPr lang="en-IN" b="1" baseline="0">
                <a:solidFill>
                  <a:schemeClr val="accent4"/>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3">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accent3">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pivotFmt>
    </c:pivotFmts>
    <c:plotArea>
      <c:layout>
        <c:manualLayout>
          <c:layoutTarget val="inner"/>
          <c:xMode val="edge"/>
          <c:yMode val="edge"/>
          <c:x val="3.495630461922597E-2"/>
          <c:y val="0.19672393589928544"/>
          <c:w val="0.94506866416978774"/>
          <c:h val="0.71859331435317808"/>
        </c:manualLayout>
      </c:layout>
      <c:barChart>
        <c:barDir val="col"/>
        <c:grouping val="percentStacked"/>
        <c:varyColors val="0"/>
        <c:ser>
          <c:idx val="0"/>
          <c:order val="0"/>
          <c:tx>
            <c:strRef>
              <c:f>Pivots!$F$77:$F$78</c:f>
              <c:strCache>
                <c:ptCount val="1"/>
                <c:pt idx="0">
                  <c:v>Female</c:v>
                </c:pt>
              </c:strCache>
            </c:strRef>
          </c:tx>
          <c:spPr>
            <a:solidFill>
              <a:schemeClr val="accent5"/>
            </a:solidFill>
            <a:ln>
              <a:noFill/>
            </a:ln>
            <a:effectLst/>
          </c:spPr>
          <c:invertIfNegative val="0"/>
          <c:dLbls>
            <c:spPr>
              <a:solidFill>
                <a:schemeClr val="accent3">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Pivots!$E$79:$E$82</c:f>
              <c:strCache>
                <c:ptCount val="3"/>
                <c:pt idx="0">
                  <c:v>Cincinnati</c:v>
                </c:pt>
                <c:pt idx="1">
                  <c:v>Cleveland</c:v>
                </c:pt>
                <c:pt idx="2">
                  <c:v>Columbus</c:v>
                </c:pt>
              </c:strCache>
            </c:strRef>
          </c:cat>
          <c:val>
            <c:numRef>
              <c:f>Pivots!$F$79:$F$82</c:f>
              <c:numCache>
                <c:formatCode>#,##0</c:formatCode>
                <c:ptCount val="3"/>
                <c:pt idx="0">
                  <c:v>35</c:v>
                </c:pt>
                <c:pt idx="1">
                  <c:v>61</c:v>
                </c:pt>
                <c:pt idx="2">
                  <c:v>21</c:v>
                </c:pt>
              </c:numCache>
            </c:numRef>
          </c:val>
          <c:extLst>
            <c:ext xmlns:c16="http://schemas.microsoft.com/office/drawing/2014/chart" uri="{C3380CC4-5D6E-409C-BE32-E72D297353CC}">
              <c16:uniqueId val="{00000000-710F-406B-91C0-EF94FD340852}"/>
            </c:ext>
          </c:extLst>
        </c:ser>
        <c:ser>
          <c:idx val="1"/>
          <c:order val="1"/>
          <c:tx>
            <c:strRef>
              <c:f>Pivots!$G$77:$G$78</c:f>
              <c:strCache>
                <c:ptCount val="1"/>
                <c:pt idx="0">
                  <c:v>Male</c:v>
                </c:pt>
              </c:strCache>
            </c:strRef>
          </c:tx>
          <c:spPr>
            <a:solidFill>
              <a:schemeClr val="accent2"/>
            </a:solidFill>
            <a:ln>
              <a:noFill/>
            </a:ln>
            <a:effectLst/>
          </c:spPr>
          <c:invertIfNegative val="0"/>
          <c:dLbls>
            <c:spPr>
              <a:solidFill>
                <a:schemeClr val="accent3">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Pivots!$E$79:$E$82</c:f>
              <c:strCache>
                <c:ptCount val="3"/>
                <c:pt idx="0">
                  <c:v>Cincinnati</c:v>
                </c:pt>
                <c:pt idx="1">
                  <c:v>Cleveland</c:v>
                </c:pt>
                <c:pt idx="2">
                  <c:v>Columbus</c:v>
                </c:pt>
              </c:strCache>
            </c:strRef>
          </c:cat>
          <c:val>
            <c:numRef>
              <c:f>Pivots!$G$79:$G$82</c:f>
              <c:numCache>
                <c:formatCode>#,##0</c:formatCode>
                <c:ptCount val="3"/>
                <c:pt idx="0">
                  <c:v>25</c:v>
                </c:pt>
                <c:pt idx="1">
                  <c:v>18</c:v>
                </c:pt>
                <c:pt idx="2">
                  <c:v>40</c:v>
                </c:pt>
              </c:numCache>
            </c:numRef>
          </c:val>
          <c:extLst>
            <c:ext xmlns:c16="http://schemas.microsoft.com/office/drawing/2014/chart" uri="{C3380CC4-5D6E-409C-BE32-E72D297353CC}">
              <c16:uniqueId val="{00000001-710F-406B-91C0-EF94FD340852}"/>
            </c:ext>
          </c:extLst>
        </c:ser>
        <c:dLbls>
          <c:dLblPos val="ctr"/>
          <c:showLegendKey val="0"/>
          <c:showVal val="1"/>
          <c:showCatName val="0"/>
          <c:showSerName val="0"/>
          <c:showPercent val="0"/>
          <c:showBubbleSize val="0"/>
        </c:dLbls>
        <c:gapWidth val="150"/>
        <c:overlap val="100"/>
        <c:axId val="1809271727"/>
        <c:axId val="1809265967"/>
      </c:barChart>
      <c:catAx>
        <c:axId val="18092717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265967"/>
        <c:crosses val="autoZero"/>
        <c:auto val="1"/>
        <c:lblAlgn val="ctr"/>
        <c:lblOffset val="100"/>
        <c:noMultiLvlLbl val="0"/>
      </c:catAx>
      <c:valAx>
        <c:axId val="1809265967"/>
        <c:scaling>
          <c:orientation val="minMax"/>
        </c:scaling>
        <c:delete val="1"/>
        <c:axPos val="l"/>
        <c:numFmt formatCode="0%" sourceLinked="1"/>
        <c:majorTickMark val="out"/>
        <c:minorTickMark val="none"/>
        <c:tickLblPos val="nextTo"/>
        <c:crossAx val="1809271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Dashboard 2024.xlsx]Pivots!rep satisfaction</c:name>
    <c:fmtId val="9"/>
  </c:pivotSource>
  <c:chart>
    <c:title>
      <c:tx>
        <c:rich>
          <a:bodyPr rot="0" spcFirstLastPara="1" vertOverflow="ellipsis" vert="horz" wrap="square" anchor="ctr" anchorCtr="1"/>
          <a:lstStyle/>
          <a:p>
            <a:pPr>
              <a:defRPr sz="1400" b="0" i="0" u="none" strike="noStrike" kern="1200" spc="0" baseline="0">
                <a:solidFill>
                  <a:schemeClr val="accent1"/>
                </a:solidFill>
                <a:latin typeface="+mj-lt"/>
                <a:ea typeface="+mn-ea"/>
                <a:cs typeface="+mn-cs"/>
              </a:defRPr>
            </a:pPr>
            <a:r>
              <a:rPr lang="en-IN">
                <a:solidFill>
                  <a:schemeClr val="accent1"/>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732254964130488E-2"/>
          <c:y val="0.24535762874616501"/>
          <c:w val="0.87926065618854199"/>
          <c:h val="0.6490245236910569"/>
        </c:manualLayout>
      </c:layout>
      <c:barChart>
        <c:barDir val="col"/>
        <c:grouping val="clustered"/>
        <c:varyColors val="0"/>
        <c:ser>
          <c:idx val="0"/>
          <c:order val="0"/>
          <c:tx>
            <c:strRef>
              <c:f>Pivots!$F$89</c:f>
              <c:strCache>
                <c:ptCount val="1"/>
                <c:pt idx="0">
                  <c:v>Total</c:v>
                </c:pt>
              </c:strCache>
            </c:strRef>
          </c:tx>
          <c:spPr>
            <a:solidFill>
              <a:schemeClr val="accent1"/>
            </a:solidFill>
            <a:ln>
              <a:noFill/>
            </a:ln>
            <a:effectLst/>
          </c:spPr>
          <c:invertIfNegative val="0"/>
          <c:cat>
            <c:strRef>
              <c:f>Pivots!$E$90:$E$94</c:f>
              <c:strCache>
                <c:ptCount val="4"/>
                <c:pt idx="0">
                  <c:v>2</c:v>
                </c:pt>
                <c:pt idx="1">
                  <c:v>3</c:v>
                </c:pt>
                <c:pt idx="2">
                  <c:v>4</c:v>
                </c:pt>
                <c:pt idx="3">
                  <c:v>5</c:v>
                </c:pt>
              </c:strCache>
            </c:strRef>
          </c:cat>
          <c:val>
            <c:numRef>
              <c:f>Pivots!$F$90:$F$94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DC89-4FB2-A605-D96D81B6B0BD}"/>
            </c:ext>
          </c:extLst>
        </c:ser>
        <c:dLbls>
          <c:showLegendKey val="0"/>
          <c:showVal val="0"/>
          <c:showCatName val="0"/>
          <c:showSerName val="0"/>
          <c:showPercent val="0"/>
          <c:showBubbleSize val="0"/>
        </c:dLbls>
        <c:gapWidth val="10"/>
        <c:overlap val="-27"/>
        <c:axId val="871655423"/>
        <c:axId val="871656383"/>
      </c:barChart>
      <c:catAx>
        <c:axId val="87165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56383"/>
        <c:crosses val="autoZero"/>
        <c:auto val="1"/>
        <c:lblAlgn val="ctr"/>
        <c:lblOffset val="100"/>
        <c:noMultiLvlLbl val="0"/>
      </c:catAx>
      <c:valAx>
        <c:axId val="87165638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165542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7.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6.xml"/><Relationship Id="rId2" Type="http://schemas.openxmlformats.org/officeDocument/2006/relationships/image" Target="../media/image1.png"/><Relationship Id="rId16" Type="http://schemas.openxmlformats.org/officeDocument/2006/relationships/chart" Target="../charts/chart10.xml"/><Relationship Id="rId1" Type="http://schemas.openxmlformats.org/officeDocument/2006/relationships/chart" Target="../charts/chart5.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9.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8" Type="http://schemas.openxmlformats.org/officeDocument/2006/relationships/image" Target="../media/image18.svg"/><Relationship Id="rId13" Type="http://schemas.openxmlformats.org/officeDocument/2006/relationships/image" Target="../media/image23.jpe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17" Type="http://schemas.openxmlformats.org/officeDocument/2006/relationships/image" Target="../media/image27.jpeg"/><Relationship Id="rId2" Type="http://schemas.openxmlformats.org/officeDocument/2006/relationships/image" Target="../media/image12.svg"/><Relationship Id="rId16" Type="http://schemas.openxmlformats.org/officeDocument/2006/relationships/image" Target="../media/image26.jpe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jpe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 Id="rId14"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7</xdr:row>
      <xdr:rowOff>0</xdr:rowOff>
    </xdr:from>
    <xdr:to>
      <xdr:col>8</xdr:col>
      <xdr:colOff>662940</xdr:colOff>
      <xdr:row>21</xdr:row>
      <xdr:rowOff>20955</xdr:rowOff>
    </xdr:to>
    <mc:AlternateContent xmlns:mc="http://schemas.openxmlformats.org/markup-compatibility/2006" xmlns:a14="http://schemas.microsoft.com/office/drawing/2010/main">
      <mc:Choice Requires="a14">
        <xdr:graphicFrame macro="">
          <xdr:nvGraphicFramePr>
            <xdr:cNvPr id="3" name="Representative 1">
              <a:extLst>
                <a:ext uri="{FF2B5EF4-FFF2-40B4-BE49-F238E27FC236}">
                  <a16:creationId xmlns:a16="http://schemas.microsoft.com/office/drawing/2014/main" id="{4B10B536-287C-4817-AF59-C86EC2447491}"/>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4526280" y="12801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205740</xdr:colOff>
      <xdr:row>6</xdr:row>
      <xdr:rowOff>167640</xdr:rowOff>
    </xdr:from>
    <xdr:to>
      <xdr:col>12</xdr:col>
      <xdr:colOff>358140</xdr:colOff>
      <xdr:row>21</xdr:row>
      <xdr:rowOff>5715</xdr:rowOff>
    </xdr:to>
    <mc:AlternateContent xmlns:mc="http://schemas.openxmlformats.org/markup-compatibility/2006" xmlns:a14="http://schemas.microsoft.com/office/drawing/2010/main">
      <mc:Choice Requires="a14">
        <xdr:graphicFrame macro="">
          <xdr:nvGraphicFramePr>
            <xdr:cNvPr id="4" name="Representative 2">
              <a:extLst>
                <a:ext uri="{FF2B5EF4-FFF2-40B4-BE49-F238E27FC236}">
                  <a16:creationId xmlns:a16="http://schemas.microsoft.com/office/drawing/2014/main" id="{98034E33-7DB1-4FF0-8B03-58C893DE155F}"/>
                </a:ext>
              </a:extLst>
            </xdr:cNvPr>
            <xdr:cNvGraphicFramePr/>
          </xdr:nvGraphicFramePr>
          <xdr:xfrm>
            <a:off x="0" y="0"/>
            <a:ext cx="0" cy="0"/>
          </xdr:xfrm>
          <a:graphic>
            <a:graphicData uri="http://schemas.microsoft.com/office/drawing/2010/slicer">
              <sle:slicer xmlns:sle="http://schemas.microsoft.com/office/drawing/2010/slicer" name="Representative 2"/>
            </a:graphicData>
          </a:graphic>
        </xdr:graphicFrame>
      </mc:Choice>
      <mc:Fallback xmlns="">
        <xdr:sp macro="" textlink="">
          <xdr:nvSpPr>
            <xdr:cNvPr id="0" name=""/>
            <xdr:cNvSpPr>
              <a:spLocks noTextEdit="1"/>
            </xdr:cNvSpPr>
          </xdr:nvSpPr>
          <xdr:spPr>
            <a:xfrm>
              <a:off x="6743700" y="126492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541020</xdr:colOff>
      <xdr:row>52</xdr:row>
      <xdr:rowOff>53340</xdr:rowOff>
    </xdr:from>
    <xdr:to>
      <xdr:col>20</xdr:col>
      <xdr:colOff>461010</xdr:colOff>
      <xdr:row>61</xdr:row>
      <xdr:rowOff>68580</xdr:rowOff>
    </xdr:to>
    <xdr:graphicFrame macro="">
      <xdr:nvGraphicFramePr>
        <xdr:cNvPr id="6" name="Chart 5">
          <a:extLst>
            <a:ext uri="{FF2B5EF4-FFF2-40B4-BE49-F238E27FC236}">
              <a16:creationId xmlns:a16="http://schemas.microsoft.com/office/drawing/2014/main" id="{1EC97551-0CEE-43A1-3ADC-712B4BC99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464820</xdr:colOff>
      <xdr:row>51</xdr:row>
      <xdr:rowOff>7620</xdr:rowOff>
    </xdr:from>
    <xdr:to>
      <xdr:col>15</xdr:col>
      <xdr:colOff>441960</xdr:colOff>
      <xdr:row>62</xdr:row>
      <xdr:rowOff>30480</xdr:rowOff>
    </xdr:to>
    <xdr:graphicFrame macro="">
      <xdr:nvGraphicFramePr>
        <xdr:cNvPr id="7" name="Chart 6">
          <a:extLst>
            <a:ext uri="{FF2B5EF4-FFF2-40B4-BE49-F238E27FC236}">
              <a16:creationId xmlns:a16="http://schemas.microsoft.com/office/drawing/2014/main" id="{5F986361-4C1A-4F25-9CA0-8651F53E0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87630</xdr:colOff>
      <xdr:row>68</xdr:row>
      <xdr:rowOff>129540</xdr:rowOff>
    </xdr:from>
    <xdr:to>
      <xdr:col>16</xdr:col>
      <xdr:colOff>567690</xdr:colOff>
      <xdr:row>83</xdr:row>
      <xdr:rowOff>129540</xdr:rowOff>
    </xdr:to>
    <xdr:graphicFrame macro="">
      <xdr:nvGraphicFramePr>
        <xdr:cNvPr id="8" name="Chart 7">
          <a:extLst>
            <a:ext uri="{FF2B5EF4-FFF2-40B4-BE49-F238E27FC236}">
              <a16:creationId xmlns:a16="http://schemas.microsoft.com/office/drawing/2014/main" id="{C85003F0-3833-EB48-8E5A-F4457060D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537210</xdr:colOff>
      <xdr:row>83</xdr:row>
      <xdr:rowOff>175260</xdr:rowOff>
    </xdr:from>
    <xdr:to>
      <xdr:col>14</xdr:col>
      <xdr:colOff>179070</xdr:colOff>
      <xdr:row>98</xdr:row>
      <xdr:rowOff>175260</xdr:rowOff>
    </xdr:to>
    <xdr:graphicFrame macro="">
      <xdr:nvGraphicFramePr>
        <xdr:cNvPr id="9" name="Chart 8">
          <a:extLst>
            <a:ext uri="{FF2B5EF4-FFF2-40B4-BE49-F238E27FC236}">
              <a16:creationId xmlns:a16="http://schemas.microsoft.com/office/drawing/2014/main" id="{D181F358-F79B-E336-4269-6F8FD79297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358140</xdr:colOff>
      <xdr:row>59</xdr:row>
      <xdr:rowOff>160020</xdr:rowOff>
    </xdr:from>
    <xdr:to>
      <xdr:col>7</xdr:col>
      <xdr:colOff>515734</xdr:colOff>
      <xdr:row>72</xdr:row>
      <xdr:rowOff>128153</xdr:rowOff>
    </xdr:to>
    <mc:AlternateContent xmlns:mc="http://schemas.openxmlformats.org/markup-compatibility/2006" xmlns:a14="http://schemas.microsoft.com/office/drawing/2010/main">
      <mc:Choice Requires="a14">
        <xdr:graphicFrame macro="">
          <xdr:nvGraphicFramePr>
            <xdr:cNvPr id="5" name="Representative 3">
              <a:extLst>
                <a:ext uri="{FF2B5EF4-FFF2-40B4-BE49-F238E27FC236}">
                  <a16:creationId xmlns:a16="http://schemas.microsoft.com/office/drawing/2014/main" id="{A642C1F7-3C94-4D05-9A34-6D081CDFFDD5}"/>
                </a:ext>
              </a:extLst>
            </xdr:cNvPr>
            <xdr:cNvGraphicFramePr/>
          </xdr:nvGraphicFramePr>
          <xdr:xfrm>
            <a:off x="0" y="0"/>
            <a:ext cx="0" cy="0"/>
          </xdr:xfrm>
          <a:graphic>
            <a:graphicData uri="http://schemas.microsoft.com/office/drawing/2010/slicer">
              <sle:slicer xmlns:sle="http://schemas.microsoft.com/office/drawing/2010/slicer" name="Representative 3"/>
            </a:graphicData>
          </a:graphic>
        </xdr:graphicFrame>
      </mc:Choice>
      <mc:Fallback xmlns="">
        <xdr:sp macro="" textlink="">
          <xdr:nvSpPr>
            <xdr:cNvPr id="0" name=""/>
            <xdr:cNvSpPr>
              <a:spLocks noTextEdit="1"/>
            </xdr:cNvSpPr>
          </xdr:nvSpPr>
          <xdr:spPr>
            <a:xfrm>
              <a:off x="4587240" y="10949940"/>
              <a:ext cx="1689214" cy="2345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258040</xdr:colOff>
      <xdr:row>5</xdr:row>
      <xdr:rowOff>124694</xdr:rowOff>
    </xdr:from>
    <xdr:to>
      <xdr:col>16</xdr:col>
      <xdr:colOff>249381</xdr:colOff>
      <xdr:row>20</xdr:row>
      <xdr:rowOff>22515</xdr:rowOff>
    </xdr:to>
    <xdr:graphicFrame macro="">
      <xdr:nvGraphicFramePr>
        <xdr:cNvPr id="13" name="Chart 12">
          <a:extLst>
            <a:ext uri="{FF2B5EF4-FFF2-40B4-BE49-F238E27FC236}">
              <a16:creationId xmlns:a16="http://schemas.microsoft.com/office/drawing/2014/main" id="{C0E8E56A-EB53-479B-ABAD-454F351EAC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160020</xdr:colOff>
      <xdr:row>2</xdr:row>
      <xdr:rowOff>106680</xdr:rowOff>
    </xdr:from>
    <xdr:to>
      <xdr:col>3</xdr:col>
      <xdr:colOff>563880</xdr:colOff>
      <xdr:row>7</xdr:row>
      <xdr:rowOff>99060</xdr:rowOff>
    </xdr:to>
    <xdr:sp macro="" textlink="Pivots!A4">
      <xdr:nvSpPr>
        <xdr:cNvPr id="2" name="Rectangle 1">
          <a:extLst>
            <a:ext uri="{FF2B5EF4-FFF2-40B4-BE49-F238E27FC236}">
              <a16:creationId xmlns:a16="http://schemas.microsoft.com/office/drawing/2014/main" id="{E048293E-1729-88C1-9AC2-B334D896AE97}"/>
            </a:ext>
          </a:extLst>
        </xdr:cNvPr>
        <xdr:cNvSpPr/>
      </xdr:nvSpPr>
      <xdr:spPr>
        <a:xfrm>
          <a:off x="434340" y="472440"/>
          <a:ext cx="1341120" cy="906780"/>
        </a:xfrm>
        <a:prstGeom prst="rect">
          <a:avLst/>
        </a:prstGeom>
        <a:solidFill>
          <a:schemeClr val="accent6"/>
        </a:solidFill>
        <a:ln>
          <a:solidFill>
            <a:schemeClr val="tx1"/>
          </a:solidFill>
        </a:ln>
        <a:effectLst>
          <a:outerShdw blurRad="254000" dist="127000" dir="2700000" algn="tl" rotWithShape="0">
            <a:prstClr val="black">
              <a:alpha val="5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EB9FE84-E1D4-4D2E-A206-D4AD1A3462F7}" type="TxLink">
            <a:rPr lang="en-US" sz="2000" b="0" i="0" u="none" strike="noStrike">
              <a:solidFill>
                <a:schemeClr val="bg1"/>
              </a:solidFill>
              <a:latin typeface="+mj-lt"/>
            </a:rPr>
            <a:pPr algn="ctr"/>
            <a:t>200</a:t>
          </a:fld>
          <a:endParaRPr lang="en-IN" sz="2000">
            <a:solidFill>
              <a:schemeClr val="bg1"/>
            </a:solidFill>
            <a:latin typeface="+mj-lt"/>
          </a:endParaRPr>
        </a:p>
      </xdr:txBody>
    </xdr:sp>
    <xdr:clientData/>
  </xdr:twoCellAnchor>
  <xdr:twoCellAnchor>
    <xdr:from>
      <xdr:col>1</xdr:col>
      <xdr:colOff>191190</xdr:colOff>
      <xdr:row>25</xdr:row>
      <xdr:rowOff>167640</xdr:rowOff>
    </xdr:from>
    <xdr:to>
      <xdr:col>4</xdr:col>
      <xdr:colOff>133347</xdr:colOff>
      <xdr:row>31</xdr:row>
      <xdr:rowOff>8659</xdr:rowOff>
    </xdr:to>
    <xdr:sp macro="" textlink="Pivots!D4">
      <xdr:nvSpPr>
        <xdr:cNvPr id="5" name="Rectangle 4">
          <a:extLst>
            <a:ext uri="{FF2B5EF4-FFF2-40B4-BE49-F238E27FC236}">
              <a16:creationId xmlns:a16="http://schemas.microsoft.com/office/drawing/2014/main" id="{59B8BAB8-56B9-452E-A256-4288B1520480}"/>
            </a:ext>
          </a:extLst>
        </xdr:cNvPr>
        <xdr:cNvSpPr/>
      </xdr:nvSpPr>
      <xdr:spPr>
        <a:xfrm>
          <a:off x="468281" y="4698076"/>
          <a:ext cx="1438448" cy="921674"/>
        </a:xfrm>
        <a:prstGeom prst="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solidFill>
                <a:schemeClr val="bg1"/>
              </a:solidFill>
              <a:latin typeface="+mj-lt"/>
            </a:rPr>
            <a:t>3.9</a:t>
          </a:r>
        </a:p>
      </xdr:txBody>
    </xdr:sp>
    <xdr:clientData/>
  </xdr:twoCellAnchor>
  <xdr:twoCellAnchor>
    <xdr:from>
      <xdr:col>1</xdr:col>
      <xdr:colOff>259080</xdr:colOff>
      <xdr:row>33</xdr:row>
      <xdr:rowOff>45720</xdr:rowOff>
    </xdr:from>
    <xdr:to>
      <xdr:col>4</xdr:col>
      <xdr:colOff>38100</xdr:colOff>
      <xdr:row>38</xdr:row>
      <xdr:rowOff>38100</xdr:rowOff>
    </xdr:to>
    <xdr:sp macro="" textlink="Pivots!E4">
      <xdr:nvSpPr>
        <xdr:cNvPr id="6" name="Rectangle 5">
          <a:extLst>
            <a:ext uri="{FF2B5EF4-FFF2-40B4-BE49-F238E27FC236}">
              <a16:creationId xmlns:a16="http://schemas.microsoft.com/office/drawing/2014/main" id="{642CF561-0E4E-448F-ABB3-91F92127C608}"/>
            </a:ext>
          </a:extLst>
        </xdr:cNvPr>
        <xdr:cNvSpPr/>
      </xdr:nvSpPr>
      <xdr:spPr>
        <a:xfrm>
          <a:off x="533400" y="6080760"/>
          <a:ext cx="1386840" cy="906780"/>
        </a:xfrm>
        <a:prstGeom prst="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a:solidFill>
                <a:schemeClr val="bg1"/>
              </a:solidFill>
              <a:latin typeface="+mj-lt"/>
            </a:rPr>
            <a:t>307</a:t>
          </a:r>
        </a:p>
      </xdr:txBody>
    </xdr:sp>
    <xdr:clientData/>
  </xdr:twoCellAnchor>
  <xdr:twoCellAnchor>
    <xdr:from>
      <xdr:col>2</xdr:col>
      <xdr:colOff>403860</xdr:colOff>
      <xdr:row>2</xdr:row>
      <xdr:rowOff>137160</xdr:rowOff>
    </xdr:from>
    <xdr:to>
      <xdr:col>3</xdr:col>
      <xdr:colOff>449580</xdr:colOff>
      <xdr:row>4</xdr:row>
      <xdr:rowOff>7620</xdr:rowOff>
    </xdr:to>
    <xdr:sp macro="" textlink="">
      <xdr:nvSpPr>
        <xdr:cNvPr id="7" name="TextBox 6">
          <a:extLst>
            <a:ext uri="{FF2B5EF4-FFF2-40B4-BE49-F238E27FC236}">
              <a16:creationId xmlns:a16="http://schemas.microsoft.com/office/drawing/2014/main" id="{BE8AD263-D9D9-948A-93F2-640E6454AC71}"/>
            </a:ext>
          </a:extLst>
        </xdr:cNvPr>
        <xdr:cNvSpPr txBox="1"/>
      </xdr:nvSpPr>
      <xdr:spPr>
        <a:xfrm>
          <a:off x="944880" y="502920"/>
          <a:ext cx="7162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Calls</a:t>
          </a:r>
        </a:p>
      </xdr:txBody>
    </xdr:sp>
    <xdr:clientData/>
  </xdr:twoCellAnchor>
  <xdr:twoCellAnchor editAs="oneCell">
    <xdr:from>
      <xdr:col>1</xdr:col>
      <xdr:colOff>236220</xdr:colOff>
      <xdr:row>2</xdr:row>
      <xdr:rowOff>113745</xdr:rowOff>
    </xdr:from>
    <xdr:to>
      <xdr:col>2</xdr:col>
      <xdr:colOff>282467</xdr:colOff>
      <xdr:row>4</xdr:row>
      <xdr:rowOff>53340</xdr:rowOff>
    </xdr:to>
    <xdr:pic>
      <xdr:nvPicPr>
        <xdr:cNvPr id="8" name="Graphic 7" descr="Receiver with solid fill">
          <a:extLst>
            <a:ext uri="{FF2B5EF4-FFF2-40B4-BE49-F238E27FC236}">
              <a16:creationId xmlns:a16="http://schemas.microsoft.com/office/drawing/2014/main" id="{CB9361B1-9BC1-4B03-B833-B239D8513497}"/>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10540" y="479505"/>
          <a:ext cx="312947" cy="305355"/>
        </a:xfrm>
        <a:prstGeom prst="rect">
          <a:avLst/>
        </a:prstGeom>
      </xdr:spPr>
    </xdr:pic>
    <xdr:clientData/>
  </xdr:twoCellAnchor>
  <xdr:twoCellAnchor>
    <xdr:from>
      <xdr:col>2</xdr:col>
      <xdr:colOff>312420</xdr:colOff>
      <xdr:row>6</xdr:row>
      <xdr:rowOff>15240</xdr:rowOff>
    </xdr:from>
    <xdr:to>
      <xdr:col>3</xdr:col>
      <xdr:colOff>220980</xdr:colOff>
      <xdr:row>7</xdr:row>
      <xdr:rowOff>22860</xdr:rowOff>
    </xdr:to>
    <xdr:sp macro="" textlink="Pivots!A10">
      <xdr:nvSpPr>
        <xdr:cNvPr id="9" name="TextBox 8">
          <a:extLst>
            <a:ext uri="{FF2B5EF4-FFF2-40B4-BE49-F238E27FC236}">
              <a16:creationId xmlns:a16="http://schemas.microsoft.com/office/drawing/2014/main" id="{EF82D5FF-F5C9-FCE1-62B9-A0982D484804}"/>
            </a:ext>
          </a:extLst>
        </xdr:cNvPr>
        <xdr:cNvSpPr txBox="1"/>
      </xdr:nvSpPr>
      <xdr:spPr>
        <a:xfrm>
          <a:off x="853440" y="1112520"/>
          <a:ext cx="57912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18AAA47-C609-4720-8B74-488D95887D3A}" type="TxLink">
            <a:rPr lang="en-US" sz="1100" b="0" i="0" u="none" strike="noStrike">
              <a:solidFill>
                <a:schemeClr val="bg1"/>
              </a:solidFill>
              <a:latin typeface="+mj-lt"/>
            </a:rPr>
            <a:pPr algn="ctr"/>
            <a:t>200</a:t>
          </a:fld>
          <a:endParaRPr lang="en-IN" sz="1100">
            <a:solidFill>
              <a:schemeClr val="bg1"/>
            </a:solidFill>
            <a:latin typeface="+mj-lt"/>
          </a:endParaRPr>
        </a:p>
      </xdr:txBody>
    </xdr:sp>
    <xdr:clientData/>
  </xdr:twoCellAnchor>
  <xdr:twoCellAnchor>
    <xdr:from>
      <xdr:col>2</xdr:col>
      <xdr:colOff>274320</xdr:colOff>
      <xdr:row>9</xdr:row>
      <xdr:rowOff>129540</xdr:rowOff>
    </xdr:from>
    <xdr:to>
      <xdr:col>3</xdr:col>
      <xdr:colOff>419100</xdr:colOff>
      <xdr:row>11</xdr:row>
      <xdr:rowOff>0</xdr:rowOff>
    </xdr:to>
    <xdr:sp macro="" textlink="">
      <xdr:nvSpPr>
        <xdr:cNvPr id="10" name="TextBox 9">
          <a:extLst>
            <a:ext uri="{FF2B5EF4-FFF2-40B4-BE49-F238E27FC236}">
              <a16:creationId xmlns:a16="http://schemas.microsoft.com/office/drawing/2014/main" id="{7B31BF76-2D5D-3C88-C0D9-BF1EE2DDC1D2}"/>
            </a:ext>
          </a:extLst>
        </xdr:cNvPr>
        <xdr:cNvSpPr txBox="1"/>
      </xdr:nvSpPr>
      <xdr:spPr>
        <a:xfrm>
          <a:off x="815340" y="1775460"/>
          <a:ext cx="8153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chemeClr val="bg1"/>
            </a:solidFill>
            <a:latin typeface="+mj-lt"/>
          </a:endParaRPr>
        </a:p>
      </xdr:txBody>
    </xdr:sp>
    <xdr:clientData/>
  </xdr:twoCellAnchor>
  <xdr:twoCellAnchor>
    <xdr:from>
      <xdr:col>1</xdr:col>
      <xdr:colOff>190500</xdr:colOff>
      <xdr:row>9</xdr:row>
      <xdr:rowOff>114300</xdr:rowOff>
    </xdr:from>
    <xdr:to>
      <xdr:col>3</xdr:col>
      <xdr:colOff>601980</xdr:colOff>
      <xdr:row>14</xdr:row>
      <xdr:rowOff>106680</xdr:rowOff>
    </xdr:to>
    <xdr:sp macro="" textlink="Pivots!B4">
      <xdr:nvSpPr>
        <xdr:cNvPr id="17" name="Rectangle 16">
          <a:extLst>
            <a:ext uri="{FF2B5EF4-FFF2-40B4-BE49-F238E27FC236}">
              <a16:creationId xmlns:a16="http://schemas.microsoft.com/office/drawing/2014/main" id="{F886ADB9-3146-4D38-BA1D-E13E357CFB4A}"/>
            </a:ext>
          </a:extLst>
        </xdr:cNvPr>
        <xdr:cNvSpPr/>
      </xdr:nvSpPr>
      <xdr:spPr>
        <a:xfrm>
          <a:off x="464820" y="1760220"/>
          <a:ext cx="1348740" cy="906780"/>
        </a:xfrm>
        <a:prstGeom prst="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A90F61C-4B93-4D1E-A96D-16F78CF75D97}" type="TxLink">
            <a:rPr lang="en-US" sz="2000" b="0" i="0" u="none" strike="noStrike">
              <a:solidFill>
                <a:schemeClr val="bg1"/>
              </a:solidFill>
              <a:latin typeface="+mj-lt"/>
            </a:rPr>
            <a:pPr algn="ctr"/>
            <a:t>₹ 20,104</a:t>
          </a:fld>
          <a:endParaRPr lang="en-IN" sz="2000">
            <a:solidFill>
              <a:schemeClr val="bg1"/>
            </a:solidFill>
            <a:latin typeface="+mj-lt"/>
          </a:endParaRPr>
        </a:p>
      </xdr:txBody>
    </xdr:sp>
    <xdr:clientData/>
  </xdr:twoCellAnchor>
  <xdr:twoCellAnchor editAs="oneCell">
    <xdr:from>
      <xdr:col>1</xdr:col>
      <xdr:colOff>205740</xdr:colOff>
      <xdr:row>9</xdr:row>
      <xdr:rowOff>167640</xdr:rowOff>
    </xdr:from>
    <xdr:to>
      <xdr:col>2</xdr:col>
      <xdr:colOff>263259</xdr:colOff>
      <xdr:row>11</xdr:row>
      <xdr:rowOff>114300</xdr:rowOff>
    </xdr:to>
    <xdr:pic>
      <xdr:nvPicPr>
        <xdr:cNvPr id="18" name="Graphic 17" descr="Shopping cart with solid fill">
          <a:extLst>
            <a:ext uri="{FF2B5EF4-FFF2-40B4-BE49-F238E27FC236}">
              <a16:creationId xmlns:a16="http://schemas.microsoft.com/office/drawing/2014/main" id="{EF0BB838-170E-4C8F-9CEE-5BC8E242F812}"/>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480060" y="1813560"/>
          <a:ext cx="324219" cy="312420"/>
        </a:xfrm>
        <a:prstGeom prst="rect">
          <a:avLst/>
        </a:prstGeom>
      </xdr:spPr>
    </xdr:pic>
    <xdr:clientData/>
  </xdr:twoCellAnchor>
  <xdr:twoCellAnchor>
    <xdr:from>
      <xdr:col>2</xdr:col>
      <xdr:colOff>243840</xdr:colOff>
      <xdr:row>10</xdr:row>
      <xdr:rowOff>0</xdr:rowOff>
    </xdr:from>
    <xdr:to>
      <xdr:col>3</xdr:col>
      <xdr:colOff>457200</xdr:colOff>
      <xdr:row>11</xdr:row>
      <xdr:rowOff>53340</xdr:rowOff>
    </xdr:to>
    <xdr:sp macro="" textlink="">
      <xdr:nvSpPr>
        <xdr:cNvPr id="19" name="TextBox 18">
          <a:extLst>
            <a:ext uri="{FF2B5EF4-FFF2-40B4-BE49-F238E27FC236}">
              <a16:creationId xmlns:a16="http://schemas.microsoft.com/office/drawing/2014/main" id="{40504C69-5C69-5353-4A6D-1607680F6EE1}"/>
            </a:ext>
          </a:extLst>
        </xdr:cNvPr>
        <xdr:cNvSpPr txBox="1"/>
      </xdr:nvSpPr>
      <xdr:spPr>
        <a:xfrm>
          <a:off x="784860" y="1828800"/>
          <a:ext cx="8839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Amount</a:t>
          </a:r>
        </a:p>
      </xdr:txBody>
    </xdr:sp>
    <xdr:clientData/>
  </xdr:twoCellAnchor>
  <xdr:twoCellAnchor>
    <xdr:from>
      <xdr:col>2</xdr:col>
      <xdr:colOff>213360</xdr:colOff>
      <xdr:row>12</xdr:row>
      <xdr:rowOff>160020</xdr:rowOff>
    </xdr:from>
    <xdr:to>
      <xdr:col>3</xdr:col>
      <xdr:colOff>266700</xdr:colOff>
      <xdr:row>14</xdr:row>
      <xdr:rowOff>0</xdr:rowOff>
    </xdr:to>
    <xdr:sp macro="" textlink="Pivots!B10">
      <xdr:nvSpPr>
        <xdr:cNvPr id="21" name="TextBox 20">
          <a:extLst>
            <a:ext uri="{FF2B5EF4-FFF2-40B4-BE49-F238E27FC236}">
              <a16:creationId xmlns:a16="http://schemas.microsoft.com/office/drawing/2014/main" id="{A5DB9947-5CCE-4B14-BC0E-518418EC8173}"/>
            </a:ext>
          </a:extLst>
        </xdr:cNvPr>
        <xdr:cNvSpPr txBox="1"/>
      </xdr:nvSpPr>
      <xdr:spPr>
        <a:xfrm>
          <a:off x="754380" y="2354580"/>
          <a:ext cx="7239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E00AA05-9DCC-47E6-888F-29DF68ACC81C}" type="TxLink">
            <a:rPr lang="en-US" sz="1100" b="0" i="0" u="none" strike="noStrike">
              <a:solidFill>
                <a:schemeClr val="bg1"/>
              </a:solidFill>
              <a:latin typeface="+mj-lt"/>
            </a:rPr>
            <a:pPr/>
            <a:t>₹ 20,104</a:t>
          </a:fld>
          <a:endParaRPr lang="en-IN" sz="1100">
            <a:solidFill>
              <a:schemeClr val="bg1"/>
            </a:solidFill>
            <a:latin typeface="+mj-lt"/>
          </a:endParaRPr>
        </a:p>
      </xdr:txBody>
    </xdr:sp>
    <xdr:clientData/>
  </xdr:twoCellAnchor>
  <xdr:twoCellAnchor>
    <xdr:from>
      <xdr:col>5</xdr:col>
      <xdr:colOff>175260</xdr:colOff>
      <xdr:row>18</xdr:row>
      <xdr:rowOff>45720</xdr:rowOff>
    </xdr:from>
    <xdr:to>
      <xdr:col>5</xdr:col>
      <xdr:colOff>381000</xdr:colOff>
      <xdr:row>19</xdr:row>
      <xdr:rowOff>91440</xdr:rowOff>
    </xdr:to>
    <xdr:sp macro="" textlink="">
      <xdr:nvSpPr>
        <xdr:cNvPr id="25" name="TextBox 24">
          <a:extLst>
            <a:ext uri="{FF2B5EF4-FFF2-40B4-BE49-F238E27FC236}">
              <a16:creationId xmlns:a16="http://schemas.microsoft.com/office/drawing/2014/main" id="{22D15E62-F154-9064-70FA-1A783DD13093}"/>
            </a:ext>
          </a:extLst>
        </xdr:cNvPr>
        <xdr:cNvSpPr txBox="1"/>
      </xdr:nvSpPr>
      <xdr:spPr>
        <a:xfrm flipV="1">
          <a:off x="2727960" y="3337560"/>
          <a:ext cx="2057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2000">
            <a:solidFill>
              <a:schemeClr val="bg1"/>
            </a:solidFill>
            <a:latin typeface="+mj-lt"/>
          </a:endParaRPr>
        </a:p>
      </xdr:txBody>
    </xdr:sp>
    <xdr:clientData/>
  </xdr:twoCellAnchor>
  <xdr:twoCellAnchor>
    <xdr:from>
      <xdr:col>3</xdr:col>
      <xdr:colOff>144780</xdr:colOff>
      <xdr:row>19</xdr:row>
      <xdr:rowOff>91441</xdr:rowOff>
    </xdr:from>
    <xdr:to>
      <xdr:col>3</xdr:col>
      <xdr:colOff>304800</xdr:colOff>
      <xdr:row>19</xdr:row>
      <xdr:rowOff>137160</xdr:rowOff>
    </xdr:to>
    <xdr:sp macro="" textlink="">
      <xdr:nvSpPr>
        <xdr:cNvPr id="29" name="TextBox 28">
          <a:extLst>
            <a:ext uri="{FF2B5EF4-FFF2-40B4-BE49-F238E27FC236}">
              <a16:creationId xmlns:a16="http://schemas.microsoft.com/office/drawing/2014/main" id="{F0ABAC34-D65B-4368-BE2F-EFC2D0F1824B}"/>
            </a:ext>
          </a:extLst>
        </xdr:cNvPr>
        <xdr:cNvSpPr txBox="1"/>
      </xdr:nvSpPr>
      <xdr:spPr>
        <a:xfrm flipV="1">
          <a:off x="1356360" y="3566161"/>
          <a:ext cx="160020" cy="45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solidFill>
              <a:schemeClr val="bg1"/>
            </a:solidFill>
            <a:latin typeface="+mj-lt"/>
          </a:endParaRPr>
        </a:p>
      </xdr:txBody>
    </xdr:sp>
    <xdr:clientData/>
  </xdr:twoCellAnchor>
  <xdr:twoCellAnchor>
    <xdr:from>
      <xdr:col>1</xdr:col>
      <xdr:colOff>164523</xdr:colOff>
      <xdr:row>18</xdr:row>
      <xdr:rowOff>33597</xdr:rowOff>
    </xdr:from>
    <xdr:to>
      <xdr:col>3</xdr:col>
      <xdr:colOff>568383</xdr:colOff>
      <xdr:row>23</xdr:row>
      <xdr:rowOff>11776</xdr:rowOff>
    </xdr:to>
    <xdr:sp macro="" textlink="Pivots!C4">
      <xdr:nvSpPr>
        <xdr:cNvPr id="31" name="Rectangle 30">
          <a:extLst>
            <a:ext uri="{FF2B5EF4-FFF2-40B4-BE49-F238E27FC236}">
              <a16:creationId xmlns:a16="http://schemas.microsoft.com/office/drawing/2014/main" id="{AC403252-B819-444B-9978-9ED7D81DA36B}"/>
            </a:ext>
          </a:extLst>
        </xdr:cNvPr>
        <xdr:cNvSpPr/>
      </xdr:nvSpPr>
      <xdr:spPr>
        <a:xfrm>
          <a:off x="441614" y="3306733"/>
          <a:ext cx="1339042" cy="887384"/>
        </a:xfrm>
        <a:prstGeom prst="rect">
          <a:avLst/>
        </a:prstGeom>
        <a:solidFill>
          <a:schemeClr val="accent6"/>
        </a:solidFill>
        <a:ln>
          <a:solidFill>
            <a:schemeClr val="tx1"/>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13A5F0D-DBD4-4BE8-91A6-BDA587F8CC8F}" type="TxLink">
            <a:rPr lang="en-US" sz="2000" b="0" i="0" u="none" strike="noStrike">
              <a:solidFill>
                <a:schemeClr val="bg1"/>
              </a:solidFill>
              <a:latin typeface="+mj-lt"/>
            </a:rPr>
            <a:pPr algn="ctr"/>
            <a:t>18,209</a:t>
          </a:fld>
          <a:endParaRPr lang="en-IN" sz="2000">
            <a:solidFill>
              <a:schemeClr val="bg1"/>
            </a:solidFill>
            <a:latin typeface="+mj-lt"/>
          </a:endParaRPr>
        </a:p>
      </xdr:txBody>
    </xdr:sp>
    <xdr:clientData/>
  </xdr:twoCellAnchor>
  <xdr:twoCellAnchor editAs="oneCell">
    <xdr:from>
      <xdr:col>1</xdr:col>
      <xdr:colOff>190500</xdr:colOff>
      <xdr:row>18</xdr:row>
      <xdr:rowOff>99061</xdr:rowOff>
    </xdr:from>
    <xdr:to>
      <xdr:col>2</xdr:col>
      <xdr:colOff>213360</xdr:colOff>
      <xdr:row>20</xdr:row>
      <xdr:rowOff>91441</xdr:rowOff>
    </xdr:to>
    <xdr:pic>
      <xdr:nvPicPr>
        <xdr:cNvPr id="33" name="Graphic 32" descr="Hourglass Finished with solid fill">
          <a:extLst>
            <a:ext uri="{FF2B5EF4-FFF2-40B4-BE49-F238E27FC236}">
              <a16:creationId xmlns:a16="http://schemas.microsoft.com/office/drawing/2014/main" id="{85D91694-74B5-4B48-B52B-ABD41079A96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64820" y="3390901"/>
          <a:ext cx="289560" cy="358140"/>
        </a:xfrm>
        <a:prstGeom prst="rect">
          <a:avLst/>
        </a:prstGeom>
      </xdr:spPr>
    </xdr:pic>
    <xdr:clientData/>
  </xdr:twoCellAnchor>
  <xdr:twoCellAnchor>
    <xdr:from>
      <xdr:col>2</xdr:col>
      <xdr:colOff>205740</xdr:colOff>
      <xdr:row>21</xdr:row>
      <xdr:rowOff>60960</xdr:rowOff>
    </xdr:from>
    <xdr:to>
      <xdr:col>3</xdr:col>
      <xdr:colOff>160020</xdr:colOff>
      <xdr:row>23</xdr:row>
      <xdr:rowOff>30480</xdr:rowOff>
    </xdr:to>
    <xdr:sp macro="" textlink="Pivots!C10">
      <xdr:nvSpPr>
        <xdr:cNvPr id="34" name="TextBox 33">
          <a:extLst>
            <a:ext uri="{FF2B5EF4-FFF2-40B4-BE49-F238E27FC236}">
              <a16:creationId xmlns:a16="http://schemas.microsoft.com/office/drawing/2014/main" id="{885BDB3F-89C6-6028-015B-1604EABB23BE}"/>
            </a:ext>
          </a:extLst>
        </xdr:cNvPr>
        <xdr:cNvSpPr txBox="1"/>
      </xdr:nvSpPr>
      <xdr:spPr>
        <a:xfrm>
          <a:off x="746760" y="3901440"/>
          <a:ext cx="62484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56C247-BC4B-42A3-A87E-8231293F833E}" type="TxLink">
            <a:rPr lang="en-US" sz="1100" b="0" i="0" u="none" strike="noStrike">
              <a:solidFill>
                <a:schemeClr val="bg1"/>
              </a:solidFill>
              <a:latin typeface="+mj-lt"/>
            </a:rPr>
            <a:pPr/>
            <a:t>18,209</a:t>
          </a:fld>
          <a:endParaRPr lang="en-IN" sz="1100" b="0">
            <a:solidFill>
              <a:schemeClr val="bg1"/>
            </a:solidFill>
            <a:latin typeface="+mj-lt"/>
          </a:endParaRPr>
        </a:p>
      </xdr:txBody>
    </xdr:sp>
    <xdr:clientData/>
  </xdr:twoCellAnchor>
  <xdr:twoCellAnchor>
    <xdr:from>
      <xdr:col>2</xdr:col>
      <xdr:colOff>389659</xdr:colOff>
      <xdr:row>26</xdr:row>
      <xdr:rowOff>43642</xdr:rowOff>
    </xdr:from>
    <xdr:to>
      <xdr:col>4</xdr:col>
      <xdr:colOff>190500</xdr:colOff>
      <xdr:row>28</xdr:row>
      <xdr:rowOff>43296</xdr:rowOff>
    </xdr:to>
    <xdr:sp macro="" textlink="">
      <xdr:nvSpPr>
        <xdr:cNvPr id="35" name="TextBox 34">
          <a:extLst>
            <a:ext uri="{FF2B5EF4-FFF2-40B4-BE49-F238E27FC236}">
              <a16:creationId xmlns:a16="http://schemas.microsoft.com/office/drawing/2014/main" id="{C2CC68E5-224E-78CC-DFF9-A4317493B959}"/>
            </a:ext>
          </a:extLst>
        </xdr:cNvPr>
        <xdr:cNvSpPr txBox="1"/>
      </xdr:nvSpPr>
      <xdr:spPr>
        <a:xfrm>
          <a:off x="935182" y="4771506"/>
          <a:ext cx="1030432" cy="363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Avg.  Rating</a:t>
          </a:r>
        </a:p>
      </xdr:txBody>
    </xdr:sp>
    <xdr:clientData/>
  </xdr:twoCellAnchor>
  <xdr:twoCellAnchor editAs="oneCell">
    <xdr:from>
      <xdr:col>2</xdr:col>
      <xdr:colOff>38100</xdr:colOff>
      <xdr:row>26</xdr:row>
      <xdr:rowOff>60959</xdr:rowOff>
    </xdr:from>
    <xdr:to>
      <xdr:col>2</xdr:col>
      <xdr:colOff>419100</xdr:colOff>
      <xdr:row>28</xdr:row>
      <xdr:rowOff>38100</xdr:rowOff>
    </xdr:to>
    <xdr:pic>
      <xdr:nvPicPr>
        <xdr:cNvPr id="37" name="Graphic 36" descr="Rating Star with solid fill">
          <a:extLst>
            <a:ext uri="{FF2B5EF4-FFF2-40B4-BE49-F238E27FC236}">
              <a16:creationId xmlns:a16="http://schemas.microsoft.com/office/drawing/2014/main" id="{35225055-506D-4476-9E43-1566EC82227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579120" y="4815839"/>
          <a:ext cx="381000" cy="342901"/>
        </a:xfrm>
        <a:prstGeom prst="rect">
          <a:avLst/>
        </a:prstGeom>
      </xdr:spPr>
    </xdr:pic>
    <xdr:clientData/>
  </xdr:twoCellAnchor>
  <xdr:twoCellAnchor>
    <xdr:from>
      <xdr:col>2</xdr:col>
      <xdr:colOff>358140</xdr:colOff>
      <xdr:row>29</xdr:row>
      <xdr:rowOff>60960</xdr:rowOff>
    </xdr:from>
    <xdr:to>
      <xdr:col>3</xdr:col>
      <xdr:colOff>312420</xdr:colOff>
      <xdr:row>30</xdr:row>
      <xdr:rowOff>160020</xdr:rowOff>
    </xdr:to>
    <xdr:sp macro="" textlink="Pivots!D10">
      <xdr:nvSpPr>
        <xdr:cNvPr id="38" name="TextBox 37">
          <a:extLst>
            <a:ext uri="{FF2B5EF4-FFF2-40B4-BE49-F238E27FC236}">
              <a16:creationId xmlns:a16="http://schemas.microsoft.com/office/drawing/2014/main" id="{E1DF3090-1869-28CA-7371-D1EBF132B0D6}"/>
            </a:ext>
          </a:extLst>
        </xdr:cNvPr>
        <xdr:cNvSpPr txBox="1"/>
      </xdr:nvSpPr>
      <xdr:spPr>
        <a:xfrm>
          <a:off x="899160" y="5364480"/>
          <a:ext cx="6248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89EF8F19-B396-46CF-A0E5-70925877C748}" type="TxLink">
            <a:rPr lang="en-US" sz="1100" b="0" i="0" u="none" strike="noStrike">
              <a:solidFill>
                <a:schemeClr val="bg1"/>
              </a:solidFill>
              <a:latin typeface="+mj-lt"/>
            </a:rPr>
            <a:pPr algn="l"/>
            <a:t>3.9</a:t>
          </a:fld>
          <a:endParaRPr lang="en-IN" sz="1100">
            <a:solidFill>
              <a:schemeClr val="bg1"/>
            </a:solidFill>
            <a:latin typeface="+mj-lt"/>
          </a:endParaRPr>
        </a:p>
      </xdr:txBody>
    </xdr:sp>
    <xdr:clientData/>
  </xdr:twoCellAnchor>
  <xdr:twoCellAnchor>
    <xdr:from>
      <xdr:col>2</xdr:col>
      <xdr:colOff>312420</xdr:colOff>
      <xdr:row>33</xdr:row>
      <xdr:rowOff>91440</xdr:rowOff>
    </xdr:from>
    <xdr:to>
      <xdr:col>4</xdr:col>
      <xdr:colOff>137160</xdr:colOff>
      <xdr:row>35</xdr:row>
      <xdr:rowOff>45720</xdr:rowOff>
    </xdr:to>
    <xdr:sp macro="" textlink="">
      <xdr:nvSpPr>
        <xdr:cNvPr id="41" name="TextBox 40">
          <a:extLst>
            <a:ext uri="{FF2B5EF4-FFF2-40B4-BE49-F238E27FC236}">
              <a16:creationId xmlns:a16="http://schemas.microsoft.com/office/drawing/2014/main" id="{8CD36C7C-BA1D-D884-4350-D9E0B087396E}"/>
            </a:ext>
          </a:extLst>
        </xdr:cNvPr>
        <xdr:cNvSpPr txBox="1"/>
      </xdr:nvSpPr>
      <xdr:spPr>
        <a:xfrm>
          <a:off x="853440" y="6126480"/>
          <a:ext cx="11658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Happy  Callers</a:t>
          </a:r>
        </a:p>
      </xdr:txBody>
    </xdr:sp>
    <xdr:clientData/>
  </xdr:twoCellAnchor>
  <xdr:twoCellAnchor editAs="oneCell">
    <xdr:from>
      <xdr:col>2</xdr:col>
      <xdr:colOff>76200</xdr:colOff>
      <xdr:row>33</xdr:row>
      <xdr:rowOff>137160</xdr:rowOff>
    </xdr:from>
    <xdr:to>
      <xdr:col>2</xdr:col>
      <xdr:colOff>396240</xdr:colOff>
      <xdr:row>36</xdr:row>
      <xdr:rowOff>4797</xdr:rowOff>
    </xdr:to>
    <xdr:pic>
      <xdr:nvPicPr>
        <xdr:cNvPr id="43" name="Graphic 42" descr="Call center with solid fill">
          <a:extLst>
            <a:ext uri="{FF2B5EF4-FFF2-40B4-BE49-F238E27FC236}">
              <a16:creationId xmlns:a16="http://schemas.microsoft.com/office/drawing/2014/main" id="{D8E89512-CE99-4219-B2A4-C0E6BAE0718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17220" y="6172200"/>
          <a:ext cx="320040" cy="402731"/>
        </a:xfrm>
        <a:prstGeom prst="rect">
          <a:avLst/>
        </a:prstGeom>
      </xdr:spPr>
    </xdr:pic>
    <xdr:clientData/>
  </xdr:twoCellAnchor>
  <xdr:oneCellAnchor>
    <xdr:from>
      <xdr:col>2</xdr:col>
      <xdr:colOff>487680</xdr:colOff>
      <xdr:row>36</xdr:row>
      <xdr:rowOff>106680</xdr:rowOff>
    </xdr:from>
    <xdr:ext cx="586740" cy="198120"/>
    <xdr:sp macro="" textlink="">
      <xdr:nvSpPr>
        <xdr:cNvPr id="44" name="TextBox 43">
          <a:extLst>
            <a:ext uri="{FF2B5EF4-FFF2-40B4-BE49-F238E27FC236}">
              <a16:creationId xmlns:a16="http://schemas.microsoft.com/office/drawing/2014/main" id="{8C5FAE33-16C2-04D4-F23C-E5AFB395303D}"/>
            </a:ext>
          </a:extLst>
        </xdr:cNvPr>
        <xdr:cNvSpPr txBox="1"/>
      </xdr:nvSpPr>
      <xdr:spPr>
        <a:xfrm>
          <a:off x="1028700" y="6690360"/>
          <a:ext cx="586740" cy="198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l"/>
          <a:r>
            <a:rPr lang="en-IN" sz="1100">
              <a:solidFill>
                <a:schemeClr val="bg1"/>
              </a:solidFill>
              <a:latin typeface="+mj-lt"/>
            </a:rPr>
            <a:t>74</a:t>
          </a:r>
        </a:p>
      </xdr:txBody>
    </xdr:sp>
    <xdr:clientData/>
  </xdr:oneCellAnchor>
  <xdr:twoCellAnchor editAs="oneCell">
    <xdr:from>
      <xdr:col>14</xdr:col>
      <xdr:colOff>215786</xdr:colOff>
      <xdr:row>25</xdr:row>
      <xdr:rowOff>152400</xdr:rowOff>
    </xdr:from>
    <xdr:to>
      <xdr:col>17</xdr:col>
      <xdr:colOff>27709</xdr:colOff>
      <xdr:row>38</xdr:row>
      <xdr:rowOff>69273</xdr:rowOff>
    </xdr:to>
    <mc:AlternateContent xmlns:mc="http://schemas.openxmlformats.org/markup-compatibility/2006">
      <mc:Choice xmlns:a14="http://schemas.microsoft.com/office/drawing/2010/main" Requires="a14">
        <xdr:graphicFrame macro="">
          <xdr:nvGraphicFramePr>
            <xdr:cNvPr id="45" name="Representative">
              <a:extLst>
                <a:ext uri="{FF2B5EF4-FFF2-40B4-BE49-F238E27FC236}">
                  <a16:creationId xmlns:a16="http://schemas.microsoft.com/office/drawing/2014/main" id="{E7124AE6-6B74-4164-A257-1141CFED2571}"/>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8690150" y="4793673"/>
              <a:ext cx="1393650" cy="2318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242455</xdr:colOff>
      <xdr:row>18</xdr:row>
      <xdr:rowOff>115453</xdr:rowOff>
    </xdr:from>
    <xdr:to>
      <xdr:col>3</xdr:col>
      <xdr:colOff>519545</xdr:colOff>
      <xdr:row>20</xdr:row>
      <xdr:rowOff>0</xdr:rowOff>
    </xdr:to>
    <xdr:sp macro="" textlink="">
      <xdr:nvSpPr>
        <xdr:cNvPr id="11" name="TextBox 10">
          <a:extLst>
            <a:ext uri="{FF2B5EF4-FFF2-40B4-BE49-F238E27FC236}">
              <a16:creationId xmlns:a16="http://schemas.microsoft.com/office/drawing/2014/main" id="{C2E3AFEC-2102-80D2-A797-DF5D6B7B25E8}"/>
            </a:ext>
          </a:extLst>
        </xdr:cNvPr>
        <xdr:cNvSpPr txBox="1"/>
      </xdr:nvSpPr>
      <xdr:spPr>
        <a:xfrm>
          <a:off x="785091" y="3440544"/>
          <a:ext cx="946727" cy="254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Duration</a:t>
          </a:r>
        </a:p>
      </xdr:txBody>
    </xdr:sp>
    <xdr:clientData/>
  </xdr:twoCellAnchor>
  <xdr:twoCellAnchor>
    <xdr:from>
      <xdr:col>4</xdr:col>
      <xdr:colOff>348097</xdr:colOff>
      <xdr:row>5</xdr:row>
      <xdr:rowOff>71010</xdr:rowOff>
    </xdr:from>
    <xdr:to>
      <xdr:col>11</xdr:col>
      <xdr:colOff>252847</xdr:colOff>
      <xdr:row>20</xdr:row>
      <xdr:rowOff>86597</xdr:rowOff>
    </xdr:to>
    <xdr:graphicFrame macro="">
      <xdr:nvGraphicFramePr>
        <xdr:cNvPr id="12" name="Chart 11">
          <a:extLst>
            <a:ext uri="{FF2B5EF4-FFF2-40B4-BE49-F238E27FC236}">
              <a16:creationId xmlns:a16="http://schemas.microsoft.com/office/drawing/2014/main" id="{38FD8368-0F5D-493A-A495-03588AB23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358486</xdr:colOff>
      <xdr:row>20</xdr:row>
      <xdr:rowOff>166255</xdr:rowOff>
    </xdr:from>
    <xdr:to>
      <xdr:col>9</xdr:col>
      <xdr:colOff>71006</xdr:colOff>
      <xdr:row>38</xdr:row>
      <xdr:rowOff>39832</xdr:rowOff>
    </xdr:to>
    <xdr:graphicFrame macro="">
      <xdr:nvGraphicFramePr>
        <xdr:cNvPr id="14" name="Chart 13">
          <a:extLst>
            <a:ext uri="{FF2B5EF4-FFF2-40B4-BE49-F238E27FC236}">
              <a16:creationId xmlns:a16="http://schemas.microsoft.com/office/drawing/2014/main" id="{E50A0D5F-14EC-433D-9E29-87EB6ED4F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259772</xdr:colOff>
      <xdr:row>20</xdr:row>
      <xdr:rowOff>180109</xdr:rowOff>
    </xdr:from>
    <xdr:to>
      <xdr:col>14</xdr:col>
      <xdr:colOff>86591</xdr:colOff>
      <xdr:row>38</xdr:row>
      <xdr:rowOff>8658</xdr:rowOff>
    </xdr:to>
    <xdr:graphicFrame macro="">
      <xdr:nvGraphicFramePr>
        <xdr:cNvPr id="15" name="Chart 14">
          <a:extLst>
            <a:ext uri="{FF2B5EF4-FFF2-40B4-BE49-F238E27FC236}">
              <a16:creationId xmlns:a16="http://schemas.microsoft.com/office/drawing/2014/main" id="{BD107872-0308-43CA-B040-BEC73B7F86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318654</xdr:colOff>
      <xdr:row>2</xdr:row>
      <xdr:rowOff>110836</xdr:rowOff>
    </xdr:from>
    <xdr:to>
      <xdr:col>23</xdr:col>
      <xdr:colOff>155862</xdr:colOff>
      <xdr:row>20</xdr:row>
      <xdr:rowOff>13853</xdr:rowOff>
    </xdr:to>
    <xdr:graphicFrame macro="">
      <xdr:nvGraphicFramePr>
        <xdr:cNvPr id="16" name="Chart 15">
          <a:extLst>
            <a:ext uri="{FF2B5EF4-FFF2-40B4-BE49-F238E27FC236}">
              <a16:creationId xmlns:a16="http://schemas.microsoft.com/office/drawing/2014/main" id="{987B1477-077C-47AF-9E5C-6F7CD2CF8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138540</xdr:colOff>
      <xdr:row>20</xdr:row>
      <xdr:rowOff>110836</xdr:rowOff>
    </xdr:from>
    <xdr:to>
      <xdr:col>23</xdr:col>
      <xdr:colOff>69269</xdr:colOff>
      <xdr:row>38</xdr:row>
      <xdr:rowOff>13855</xdr:rowOff>
    </xdr:to>
    <xdr:graphicFrame macro="">
      <xdr:nvGraphicFramePr>
        <xdr:cNvPr id="23" name="Chart 22">
          <a:extLst>
            <a:ext uri="{FF2B5EF4-FFF2-40B4-BE49-F238E27FC236}">
              <a16:creationId xmlns:a16="http://schemas.microsoft.com/office/drawing/2014/main" id="{D46F1F76-BAE4-43DB-82A9-312E9A883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249382</xdr:colOff>
      <xdr:row>1</xdr:row>
      <xdr:rowOff>124689</xdr:rowOff>
    </xdr:from>
    <xdr:to>
      <xdr:col>16</xdr:col>
      <xdr:colOff>166254</xdr:colOff>
      <xdr:row>5</xdr:row>
      <xdr:rowOff>13854</xdr:rowOff>
    </xdr:to>
    <xdr:sp macro="" textlink="">
      <xdr:nvSpPr>
        <xdr:cNvPr id="20" name="TextBox 19">
          <a:extLst>
            <a:ext uri="{FF2B5EF4-FFF2-40B4-BE49-F238E27FC236}">
              <a16:creationId xmlns:a16="http://schemas.microsoft.com/office/drawing/2014/main" id="{10A300FB-7C66-35F4-04FE-4360245994E7}"/>
            </a:ext>
          </a:extLst>
        </xdr:cNvPr>
        <xdr:cNvSpPr txBox="1"/>
      </xdr:nvSpPr>
      <xdr:spPr>
        <a:xfrm>
          <a:off x="2022764" y="304798"/>
          <a:ext cx="7481454" cy="60960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3">
                  <a:lumMod val="50000"/>
                </a:schemeClr>
              </a:solidFill>
              <a:latin typeface="+mj-lt"/>
            </a:rPr>
            <a:t>Call</a:t>
          </a:r>
          <a:r>
            <a:rPr lang="en-IN" sz="2400" baseline="0">
              <a:solidFill>
                <a:schemeClr val="accent3">
                  <a:lumMod val="50000"/>
                </a:schemeClr>
              </a:solidFill>
              <a:latin typeface="+mj-lt"/>
            </a:rPr>
            <a:t> Center DashBoard-2024 By EXCEL</a:t>
          </a:r>
          <a:endParaRPr lang="en-IN" sz="2400">
            <a:solidFill>
              <a:schemeClr val="accent3">
                <a:lumMod val="50000"/>
              </a:schemeClr>
            </a:solidFill>
            <a:latin typeface="+mj-lt"/>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0.07348</cdr:x>
      <cdr:y>0.04104</cdr:y>
    </cdr:from>
    <cdr:to>
      <cdr:x>0.42955</cdr:x>
      <cdr:y>0.13258</cdr:y>
    </cdr:to>
    <cdr:sp macro="" textlink="">
      <cdr:nvSpPr>
        <cdr:cNvPr id="2" name="TextBox 1">
          <a:extLst xmlns:a="http://schemas.openxmlformats.org/drawingml/2006/main">
            <a:ext uri="{FF2B5EF4-FFF2-40B4-BE49-F238E27FC236}">
              <a16:creationId xmlns:a16="http://schemas.microsoft.com/office/drawing/2014/main" id="{E01D0D49-0654-7077-C99C-204413BBFFB1}"/>
            </a:ext>
          </a:extLst>
        </cdr:cNvPr>
        <cdr:cNvSpPr txBox="1"/>
      </cdr:nvSpPr>
      <cdr:spPr>
        <a:xfrm xmlns:a="http://schemas.openxmlformats.org/drawingml/2006/main">
          <a:off x="335973" y="112568"/>
          <a:ext cx="1627909" cy="25111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0.05265</cdr:x>
      <cdr:y>0.05366</cdr:y>
    </cdr:from>
    <cdr:to>
      <cdr:x>0.24962</cdr:x>
      <cdr:y>0.12311</cdr:y>
    </cdr:to>
    <cdr:sp macro="" textlink="">
      <cdr:nvSpPr>
        <cdr:cNvPr id="3" name="TextBox 2">
          <a:extLst xmlns:a="http://schemas.openxmlformats.org/drawingml/2006/main">
            <a:ext uri="{FF2B5EF4-FFF2-40B4-BE49-F238E27FC236}">
              <a16:creationId xmlns:a16="http://schemas.microsoft.com/office/drawing/2014/main" id="{4494BD9C-912A-0F84-1071-C05D8BAD269F}"/>
            </a:ext>
          </a:extLst>
        </cdr:cNvPr>
        <cdr:cNvSpPr txBox="1"/>
      </cdr:nvSpPr>
      <cdr:spPr>
        <a:xfrm xmlns:a="http://schemas.openxmlformats.org/drawingml/2006/main">
          <a:off x="240723" y="147204"/>
          <a:ext cx="900545" cy="1905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0.08106</cdr:x>
      <cdr:y>0.0221</cdr:y>
    </cdr:from>
    <cdr:to>
      <cdr:x>0.38977</cdr:x>
      <cdr:y>0.12311</cdr:y>
    </cdr:to>
    <cdr:sp macro="" textlink="">
      <cdr:nvSpPr>
        <cdr:cNvPr id="4" name="TextBox 3">
          <a:extLst xmlns:a="http://schemas.openxmlformats.org/drawingml/2006/main">
            <a:ext uri="{FF2B5EF4-FFF2-40B4-BE49-F238E27FC236}">
              <a16:creationId xmlns:a16="http://schemas.microsoft.com/office/drawing/2014/main" id="{11A9808A-FAFD-DA02-8C86-6FBBCFDD855D}"/>
            </a:ext>
          </a:extLst>
        </cdr:cNvPr>
        <cdr:cNvSpPr txBox="1"/>
      </cdr:nvSpPr>
      <cdr:spPr>
        <a:xfrm xmlns:a="http://schemas.openxmlformats.org/drawingml/2006/main">
          <a:off x="370609" y="60613"/>
          <a:ext cx="1411432" cy="2770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400" kern="1200">
              <a:solidFill>
                <a:schemeClr val="accent5"/>
              </a:solidFill>
              <a:latin typeface="+mj-lt"/>
            </a:rPr>
            <a:t>Call Trend</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2</xdr:col>
      <xdr:colOff>304800</xdr:colOff>
      <xdr:row>15</xdr:row>
      <xdr:rowOff>42580</xdr:rowOff>
    </xdr:from>
    <xdr:to>
      <xdr:col>3</xdr:col>
      <xdr:colOff>45216</xdr:colOff>
      <xdr:row>17</xdr:row>
      <xdr:rowOff>66261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643270" y="3488145"/>
          <a:ext cx="409650" cy="394742"/>
        </a:xfrm>
        <a:prstGeom prst="rect">
          <a:avLst/>
        </a:prstGeom>
      </xdr:spPr>
    </xdr:pic>
    <xdr:clientData/>
  </xdr:twoCellAnchor>
  <xdr:twoCellAnchor editAs="oneCell">
    <xdr:from>
      <xdr:col>1</xdr:col>
      <xdr:colOff>609600</xdr:colOff>
      <xdr:row>5</xdr:row>
      <xdr:rowOff>139113</xdr:rowOff>
    </xdr:from>
    <xdr:to>
      <xdr:col>2</xdr:col>
      <xdr:colOff>350015</xdr:colOff>
      <xdr:row>6</xdr:row>
      <xdr:rowOff>223791</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78835" y="1464330"/>
          <a:ext cx="409650" cy="402731"/>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twoCellAnchor editAs="oneCell">
    <xdr:from>
      <xdr:col>6</xdr:col>
      <xdr:colOff>26504</xdr:colOff>
      <xdr:row>1</xdr:row>
      <xdr:rowOff>86142</xdr:rowOff>
    </xdr:from>
    <xdr:to>
      <xdr:col>6</xdr:col>
      <xdr:colOff>314137</xdr:colOff>
      <xdr:row>3</xdr:row>
      <xdr:rowOff>19879</xdr:rowOff>
    </xdr:to>
    <xdr:pic>
      <xdr:nvPicPr>
        <xdr:cNvPr id="8" name="Picture 7" descr="Indian woman Images - Free Download on Freepik">
          <a:extLst>
            <a:ext uri="{FF2B5EF4-FFF2-40B4-BE49-F238E27FC236}">
              <a16:creationId xmlns:a16="http://schemas.microsoft.com/office/drawing/2014/main" id="{3498FEB7-C5CE-F75E-16A4-81EE2047F1BC}"/>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4287078" y="271672"/>
          <a:ext cx="287633" cy="437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66260</xdr:colOff>
      <xdr:row>3</xdr:row>
      <xdr:rowOff>86140</xdr:rowOff>
    </xdr:from>
    <xdr:to>
      <xdr:col>6</xdr:col>
      <xdr:colOff>592301</xdr:colOff>
      <xdr:row>3</xdr:row>
      <xdr:rowOff>291549</xdr:rowOff>
    </xdr:to>
    <xdr:pic>
      <xdr:nvPicPr>
        <xdr:cNvPr id="11" name="Picture 10" descr="Female Photos - Download Free High-Quality Pictures | Freepik">
          <a:extLst>
            <a:ext uri="{FF2B5EF4-FFF2-40B4-BE49-F238E27FC236}">
              <a16:creationId xmlns:a16="http://schemas.microsoft.com/office/drawing/2014/main" id="{743AA83C-3C51-A3AF-E9C8-5BF75900B29D}"/>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4326834" y="775253"/>
          <a:ext cx="526041" cy="205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26504</xdr:colOff>
      <xdr:row>4</xdr:row>
      <xdr:rowOff>33045</xdr:rowOff>
    </xdr:from>
    <xdr:to>
      <xdr:col>7</xdr:col>
      <xdr:colOff>26505</xdr:colOff>
      <xdr:row>5</xdr:row>
      <xdr:rowOff>51662</xdr:rowOff>
    </xdr:to>
    <xdr:pic>
      <xdr:nvPicPr>
        <xdr:cNvPr id="13" name="Picture 12" descr="How women in business are shaping the ...">
          <a:extLst>
            <a:ext uri="{FF2B5EF4-FFF2-40B4-BE49-F238E27FC236}">
              <a16:creationId xmlns:a16="http://schemas.microsoft.com/office/drawing/2014/main" id="{813467FA-9CE4-41B2-7286-BD1A4657803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4287078" y="1040210"/>
          <a:ext cx="669236" cy="3366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159025</xdr:colOff>
      <xdr:row>5</xdr:row>
      <xdr:rowOff>147298</xdr:rowOff>
    </xdr:from>
    <xdr:to>
      <xdr:col>7</xdr:col>
      <xdr:colOff>11627</xdr:colOff>
      <xdr:row>6</xdr:row>
      <xdr:rowOff>125896</xdr:rowOff>
    </xdr:to>
    <xdr:pic>
      <xdr:nvPicPr>
        <xdr:cNvPr id="15" name="Picture 14" descr="Professional Woman Stock Photos, Images ...">
          <a:extLst>
            <a:ext uri="{FF2B5EF4-FFF2-40B4-BE49-F238E27FC236}">
              <a16:creationId xmlns:a16="http://schemas.microsoft.com/office/drawing/2014/main" id="{ADB44C34-E82E-D76F-DAC6-1B37237A55C7}"/>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4419599" y="1472515"/>
          <a:ext cx="521837" cy="2966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115033</xdr:colOff>
      <xdr:row>6</xdr:row>
      <xdr:rowOff>238539</xdr:rowOff>
    </xdr:from>
    <xdr:to>
      <xdr:col>7</xdr:col>
      <xdr:colOff>89309</xdr:colOff>
      <xdr:row>9</xdr:row>
      <xdr:rowOff>39757</xdr:rowOff>
    </xdr:to>
    <xdr:pic>
      <xdr:nvPicPr>
        <xdr:cNvPr id="17" name="Picture 16" descr="Modern Indian Woman And Her Daily ...">
          <a:extLst>
            <a:ext uri="{FF2B5EF4-FFF2-40B4-BE49-F238E27FC236}">
              <a16:creationId xmlns:a16="http://schemas.microsoft.com/office/drawing/2014/main" id="{A0FE44DF-9636-88AB-3ED2-B72C4AF26B91}"/>
            </a:ext>
          </a:extLst>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a:off x="4375607" y="1881809"/>
          <a:ext cx="643511" cy="4903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16565</xdr:colOff>
      <xdr:row>4</xdr:row>
      <xdr:rowOff>120891</xdr:rowOff>
    </xdr:from>
    <xdr:to>
      <xdr:col>1</xdr:col>
      <xdr:colOff>428045</xdr:colOff>
      <xdr:row>5</xdr:row>
      <xdr:rowOff>204380</xdr:rowOff>
    </xdr:to>
    <xdr:pic>
      <xdr:nvPicPr>
        <xdr:cNvPr id="19" name="Graphic 18" descr="Rating Star with solid fill">
          <a:extLst>
            <a:ext uri="{FF2B5EF4-FFF2-40B4-BE49-F238E27FC236}">
              <a16:creationId xmlns:a16="http://schemas.microsoft.com/office/drawing/2014/main" id="{B0276990-B107-4F82-84CB-77EBC4A46FAB}"/>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5800" y="1128056"/>
          <a:ext cx="411480" cy="401541"/>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LLY TEJAVATH" refreshedDate="45928.803848958334" backgroundQuery="1" createdVersion="8" refreshedVersion="8" minRefreshableVersion="3" recordCount="0" supportSubquery="1" supportAdvancedDrill="1" xr:uid="{348380CA-9F79-4141-98B6-C77E7C12E4B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LLY TEJAVATH" refreshedDate="45928.879026273149" backgroundQuery="1" createdVersion="8" refreshedVersion="8" minRefreshableVersion="3" recordCount="0" supportSubquery="1" supportAdvancedDrill="1" xr:uid="{347A04A4-77CE-4F13-A789-E2AD19F5DAF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79629633" backgroundQuery="1" createdVersion="8" refreshedVersion="8" minRefreshableVersion="3" recordCount="0" supportSubquery="1" supportAdvancedDrill="1" xr:uid="{6AF2C6DB-7C04-4411-8E49-AA533310FC4B}">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80324072" backgroundQuery="1" createdVersion="8" refreshedVersion="8" minRefreshableVersion="3" recordCount="0" supportSubquery="1" supportAdvancedDrill="1" xr:uid="{883E32F4-792B-46D5-93E3-B7FD5580D5B5}">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80671295" backgroundQuery="1" createdVersion="8" refreshedVersion="8" minRefreshableVersion="3" recordCount="0" supportSubquery="1" supportAdvancedDrill="1" xr:uid="{7173F194-CB51-40C5-95E6-4633DA30CA1C}">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81018518" backgroundQuery="1" createdVersion="8" refreshedVersion="8" minRefreshableVersion="3" recordCount="0" supportSubquery="1" supportAdvancedDrill="1" xr:uid="{473BB56E-84E1-4AED-9186-6C9E6CB2D859}">
  <cacheSource type="external" connectionId="1"/>
  <cacheFields count="1">
    <cacheField name="[calls].[Representative].[Representative]" caption="Representative" numFmtId="0" hierarchy="3" level="1">
      <sharedItems count="1">
        <s v="R05"/>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8148148" backgroundQuery="1" createdVersion="8" refreshedVersion="8" minRefreshableVersion="3" recordCount="0" supportSubquery="1" supportAdvancedDrill="1" xr:uid="{55D6521D-6A87-4F09-87E8-97AB35BFF1FC}">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81944442" backgroundQuery="1" createdVersion="8" refreshedVersion="8" minRefreshableVersion="3" recordCount="0" supportSubquery="1" supportAdvancedDrill="1" xr:uid="{2915B502-8C4A-4F53-BC5F-E5E569F7A8C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alle naveen" refreshedDate="45930.81478252315" backgroundQuery="1" createdVersion="8" refreshedVersion="8" minRefreshableVersion="3" recordCount="0" supportSubquery="1" supportAdvancedDrill="1" xr:uid="{13F2E369-FCC2-4E61-83C2-B991FA005A91}">
  <cacheSource type="external" connectionId="1"/>
  <cacheFields count="4">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LLY TEJAVATH" refreshedDate="45928.768666550925" backgroundQuery="1" createdVersion="3" refreshedVersion="8" minRefreshableVersion="3" recordCount="0" supportSubquery="1" supportAdvancedDrill="1" xr:uid="{92858395-A896-49A2-A907-7A5366A8BE88}">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6431427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E561C5-F7F4-463C-B78A-697CA2C8B4F2}" name="weekday trend" cacheId="3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G24:H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D97C53-5513-4D3A-BFBF-2F00F488607C}" name="rep pivot" cacheId="3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F8EE2C-EFD1-470C-A1D5-C7E5A6E198A3}" name="rep amounts"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1">
  <location ref="A106:G12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sortType="ascending"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conditionalFormats count="3">
    <conditionalFormat priority="4">
      <pivotAreas count="5">
        <pivotArea type="data" collapsedLevelsAreSubtotals="1" fieldPosition="0">
          <references count="4">
            <reference field="4294967294" count="1" selected="0">
              <x v="0"/>
            </reference>
            <reference field="0" count="5" selected="0">
              <x v="0"/>
              <x v="1"/>
              <x v="2"/>
              <x v="3"/>
              <x v="4"/>
            </reference>
            <reference field="1" count="1" selected="0">
              <x v="0"/>
            </reference>
            <reference field="2" count="4">
              <x v="0"/>
              <x v="1"/>
              <x v="2"/>
              <x v="3"/>
            </reference>
          </references>
        </pivotArea>
        <pivotArea type="data" collapsedLevelsAreSubtotals="1" fieldPosition="0">
          <references count="3">
            <reference field="4294967294" count="1" selected="0">
              <x v="0"/>
            </reference>
            <reference field="0" count="5" selected="0">
              <x v="0"/>
              <x v="1"/>
              <x v="2"/>
              <x v="3"/>
              <x v="4"/>
            </reference>
            <reference field="1" count="1">
              <x v="1"/>
            </reference>
          </references>
        </pivotArea>
        <pivotArea type="data" collapsedLevelsAreSubtotals="1" fieldPosition="0">
          <references count="4">
            <reference field="4294967294" count="1" selected="0">
              <x v="0"/>
            </reference>
            <reference field="0" count="5" selected="0">
              <x v="0"/>
              <x v="1"/>
              <x v="2"/>
              <x v="3"/>
              <x v="4"/>
            </reference>
            <reference field="1" count="1" selected="0">
              <x v="1"/>
            </reference>
            <reference field="2" count="6">
              <x v="4"/>
              <x v="5"/>
              <x v="6"/>
              <x v="7"/>
              <x v="8"/>
              <x v="9"/>
            </reference>
          </references>
        </pivotArea>
        <pivotArea type="data" collapsedLevelsAreSubtotals="1" fieldPosition="0">
          <references count="3">
            <reference field="4294967294" count="1" selected="0">
              <x v="0"/>
            </reference>
            <reference field="0" count="5" selected="0">
              <x v="0"/>
              <x v="1"/>
              <x v="2"/>
              <x v="3"/>
              <x v="4"/>
            </reference>
            <reference field="1" count="1">
              <x v="2"/>
            </reference>
          </references>
        </pivotArea>
        <pivotArea type="data" collapsedLevelsAreSubtotals="1" fieldPosition="0">
          <references count="4">
            <reference field="4294967294" count="1" selected="0">
              <x v="0"/>
            </reference>
            <reference field="0" count="5" selected="0">
              <x v="0"/>
              <x v="1"/>
              <x v="2"/>
              <x v="3"/>
              <x v="4"/>
            </reference>
            <reference field="1" count="1" selected="0">
              <x v="2"/>
            </reference>
            <reference field="2" count="5">
              <x v="10"/>
              <x v="11"/>
              <x v="12"/>
              <x v="13"/>
              <x v="14"/>
            </reference>
          </references>
        </pivotArea>
      </pivotAreas>
    </conditionalFormat>
    <conditionalFormat priority="3">
      <pivotAreas count="5">
        <pivotArea type="data" collapsedLevelsAreSubtotals="1" fieldPosition="0">
          <references count="4">
            <reference field="4294967294" count="1" selected="0">
              <x v="0"/>
            </reference>
            <reference field="0" count="5" selected="0">
              <x v="0"/>
              <x v="1"/>
              <x v="2"/>
              <x v="3"/>
              <x v="4"/>
            </reference>
            <reference field="1" count="1" selected="0">
              <x v="0"/>
            </reference>
            <reference field="2" count="4">
              <x v="0"/>
              <x v="1"/>
              <x v="2"/>
              <x v="3"/>
            </reference>
          </references>
        </pivotArea>
        <pivotArea type="data" collapsedLevelsAreSubtotals="1" fieldPosition="0">
          <references count="3">
            <reference field="4294967294" count="1" selected="0">
              <x v="0"/>
            </reference>
            <reference field="0" count="5" selected="0">
              <x v="0"/>
              <x v="1"/>
              <x v="2"/>
              <x v="3"/>
              <x v="4"/>
            </reference>
            <reference field="1" count="1">
              <x v="1"/>
            </reference>
          </references>
        </pivotArea>
        <pivotArea type="data" collapsedLevelsAreSubtotals="1" fieldPosition="0">
          <references count="4">
            <reference field="4294967294" count="1" selected="0">
              <x v="0"/>
            </reference>
            <reference field="0" count="5" selected="0">
              <x v="0"/>
              <x v="1"/>
              <x v="2"/>
              <x v="3"/>
              <x v="4"/>
            </reference>
            <reference field="1" count="1" selected="0">
              <x v="1"/>
            </reference>
            <reference field="2" count="6">
              <x v="4"/>
              <x v="5"/>
              <x v="6"/>
              <x v="7"/>
              <x v="8"/>
              <x v="9"/>
            </reference>
          </references>
        </pivotArea>
        <pivotArea type="data" collapsedLevelsAreSubtotals="1" fieldPosition="0">
          <references count="3">
            <reference field="4294967294" count="1" selected="0">
              <x v="0"/>
            </reference>
            <reference field="0" count="5" selected="0">
              <x v="0"/>
              <x v="1"/>
              <x v="2"/>
              <x v="3"/>
              <x v="4"/>
            </reference>
            <reference field="1" count="1">
              <x v="2"/>
            </reference>
          </references>
        </pivotArea>
        <pivotArea type="data" collapsedLevelsAreSubtotals="1" fieldPosition="0">
          <references count="4">
            <reference field="4294967294" count="1" selected="0">
              <x v="0"/>
            </reference>
            <reference field="0" count="5" selected="0">
              <x v="0"/>
              <x v="1"/>
              <x v="2"/>
              <x v="3"/>
              <x v="4"/>
            </reference>
            <reference field="1" count="1" selected="0">
              <x v="2"/>
            </reference>
            <reference field="2" count="5">
              <x v="10"/>
              <x v="11"/>
              <x v="12"/>
              <x v="13"/>
              <x v="14"/>
            </reference>
          </references>
        </pivotArea>
      </pivotAreas>
    </conditionalFormat>
    <conditionalFormat priority="1">
      <pivotAreas count="1">
        <pivotArea type="data" outline="0" collapsedLevelsAreSubtotals="1" fieldPosition="0">
          <references count="2">
            <reference field="4294967294" count="1" selected="0">
              <x v="0"/>
            </reference>
            <reference field="0" count="5" selected="0">
              <x v="0"/>
              <x v="1"/>
              <x v="2"/>
              <x v="3"/>
              <x v="4"/>
            </reference>
          </references>
        </pivotArea>
      </pivotAreas>
    </conditionalFormat>
  </conditional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632211-5C04-41A8-B5FA-83526B65676F}" name="summary pivot" cacheId="3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D44AE2-22A7-4531-B508-6087C9733EB6}" name="selected rep" cacheId="37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D65:D6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0">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AEC927-D71F-4E50-B4FE-EBDAABADF002}" name="rep satisfaction" cacheId="3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E89:F94"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F12FDC-2D33-4F8F-9608-A8ED7CD08983}" name="Monthly Trend" cacheId="3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8BEE2DA-F3F1-4725-92E0-9175BAF241C5}" name="female vs male" cacheId="38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E77:H82"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3">
          <reference field="4294967294" count="1" selected="0">
            <x v="0"/>
          </reference>
          <reference field="0" count="1" selected="0">
            <x v="0"/>
          </reference>
          <reference field="1"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761BD-3891-401C-90B5-72BDE2D31DB4}" name="reps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DD6FD61-E6E2-4BB8-B910-6B0ED2104F09}" sourceName="[calls].[Representative]">
  <pivotTables>
    <pivotTable tabId="6" name="rep pivot"/>
    <pivotTable tabId="6" name="Monthly Trend"/>
    <pivotTable tabId="6" name="weekday trend"/>
    <pivotTable tabId="6" name="selected rep"/>
    <pivotTable tabId="6" name="summary pivot"/>
    <pivotTable tabId="6" name="rep satisfaction"/>
    <pivotTable tabId="6" name="female vs male"/>
  </pivotTables>
  <data>
    <olap pivotCacheId="156431427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BE8D767C-A219-46C0-A25E-AF7ACDA1439B}" cache="Slicer_Representative" caption="Representative" level="1" rowHeight="247650"/>
  <slicer name="Representative 2" xr10:uid="{6F5689E9-44D6-4647-B7EF-E1B28AB67B88}" cache="Slicer_Representative" caption="Representative" level="1" rowHeight="247650"/>
  <slicer name="Representative 3" xr10:uid="{9832A316-1F17-4249-834C-D94F6DD5D78C}" cache="Slicer_Representative" caption="Representative" level="1" style="SlicerStyleDark5"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30B1A02-878F-4EB8-A58B-034DC6F36573}" cache="Slicer_Representative" caption="Representative" level="1" style="SlicerStyleDark5"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9"/>
    <tableColumn id="5" xr3:uid="{5A35565E-8707-4DED-AD15-A0669D67B382}" name="Date of Call" dataDxfId="18"/>
    <tableColumn id="6" xr3:uid="{F2E4F158-B41F-47BC-8DF8-DFCADFEE4E40}" name="Purchase Amount"/>
    <tableColumn id="7" xr3:uid="{04B291B5-47BD-4F78-8FD8-D1551CCA6BD9}" name="Satisfaction Rating"/>
    <tableColumn id="8" xr3:uid="{6E4123C0-0B17-43B8-A142-A1E540CE974C}" name="FY" dataDxfId="17">
      <calculatedColumnFormula>IF(MONTH(calls[[#This Row],[Date of Call]])&lt;=6, YEAR(calls[[#This Row],[Date of Call]]), YEAR(calls[[#This Row],[Date of Call]])+1)</calculatedColumnFormula>
    </tableColumn>
    <tableColumn id="9" xr3:uid="{199FA271-5E9B-46CE-9BC6-2801F92CD17E}" name="Day of week" dataDxfId="16">
      <calculatedColumnFormula>TEXT(calls[[#This Row],[Date of Call]],"DDDD")</calculatedColumnFormula>
    </tableColumn>
    <tableColumn id="10" xr3:uid="{328CDB09-95B8-4D5E-9ED9-EF0D363735A1}" name="Duration Bucket" dataDxfId="15">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4">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3" headerRowBorderDxfId="12" tableBorderDxfId="11" totalsRowBorderDxfId="10">
  <autoFilter ref="Q3:T18" xr:uid="{27158F51-A707-4171-8A04-81FB0AABCBA5}"/>
  <tableColumns count="4">
    <tableColumn id="1" xr3:uid="{02688061-6A8C-4E23-B7FF-D00CD8B58CAC}" name="Customer ID" dataDxfId="9"/>
    <tableColumn id="2" xr3:uid="{771678B6-DB44-426B-9874-B4E421A440D5}" name="Gedner" dataDxfId="8"/>
    <tableColumn id="3" xr3:uid="{B0D41C62-587E-494D-B49A-603F2C05F8D3}" name="Age" dataDxfId="7"/>
    <tableColumn id="4" xr3:uid="{663F92D6-FE31-4D81-9E01-8D066DDC8A88}" name="City"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D5258-1159-4750-B80E-DED698E5FF02}">
  <dimension ref="A3:L125"/>
  <sheetViews>
    <sheetView topLeftCell="D43" workbookViewId="0">
      <selection activeCell="K46" sqref="K46:L48"/>
    </sheetView>
  </sheetViews>
  <sheetFormatPr defaultRowHeight="14.4" x14ac:dyDescent="0.3"/>
  <cols>
    <col min="1" max="1" width="9.5" bestFit="1" customWidth="1"/>
    <col min="2" max="2" width="11.59765625" bestFit="1" customWidth="1"/>
    <col min="3" max="3" width="12.3984375" bestFit="1" customWidth="1"/>
    <col min="4" max="4" width="9.796875" bestFit="1" customWidth="1"/>
    <col min="5" max="5" width="12.19921875" bestFit="1" customWidth="1"/>
    <col min="6" max="6" width="15.19921875" bestFit="1" customWidth="1"/>
    <col min="7" max="7" width="4.8984375" bestFit="1" customWidth="1"/>
    <col min="8" max="8" width="10.3984375" bestFit="1" customWidth="1"/>
    <col min="9" max="9" width="11.19921875" customWidth="1"/>
    <col min="10" max="10" width="4.3984375" customWidth="1"/>
  </cols>
  <sheetData>
    <row r="3" spans="1:5" x14ac:dyDescent="0.3">
      <c r="A3" t="s">
        <v>1042</v>
      </c>
      <c r="B3" t="s">
        <v>1043</v>
      </c>
      <c r="C3" t="s">
        <v>1044</v>
      </c>
      <c r="D3" t="s">
        <v>1045</v>
      </c>
      <c r="E3" t="s">
        <v>1046</v>
      </c>
    </row>
    <row r="4" spans="1:5" x14ac:dyDescent="0.3">
      <c r="A4" s="21">
        <v>200</v>
      </c>
      <c r="B4" s="28">
        <v>20104</v>
      </c>
      <c r="C4" s="21">
        <v>18209</v>
      </c>
      <c r="D4" s="22">
        <v>3.8824999999999998</v>
      </c>
      <c r="E4" s="21">
        <v>51</v>
      </c>
    </row>
    <row r="9" spans="1:5" x14ac:dyDescent="0.3">
      <c r="A9" t="s">
        <v>1042</v>
      </c>
      <c r="B9" t="s">
        <v>1043</v>
      </c>
      <c r="C9" t="s">
        <v>1044</v>
      </c>
      <c r="D9" t="s">
        <v>1045</v>
      </c>
      <c r="E9" t="s">
        <v>1046</v>
      </c>
    </row>
    <row r="10" spans="1:5" x14ac:dyDescent="0.3">
      <c r="A10" s="21">
        <v>200</v>
      </c>
      <c r="B10" s="28">
        <v>20104</v>
      </c>
      <c r="C10" s="21">
        <v>18209</v>
      </c>
      <c r="D10" s="22">
        <v>3.8824999999999998</v>
      </c>
      <c r="E10" s="21">
        <v>51</v>
      </c>
    </row>
    <row r="24" spans="1:8" x14ac:dyDescent="0.3">
      <c r="A24" s="24" t="s">
        <v>1047</v>
      </c>
      <c r="B24" t="s">
        <v>1042</v>
      </c>
      <c r="C24" t="s">
        <v>1061</v>
      </c>
      <c r="G24" s="24" t="s">
        <v>1047</v>
      </c>
      <c r="H24" t="s">
        <v>1042</v>
      </c>
    </row>
    <row r="25" spans="1:8" x14ac:dyDescent="0.3">
      <c r="A25" s="25" t="s">
        <v>1049</v>
      </c>
      <c r="B25" s="21">
        <v>21</v>
      </c>
      <c r="C25" s="21">
        <v>21</v>
      </c>
      <c r="G25" s="25" t="s">
        <v>1065</v>
      </c>
      <c r="H25" s="21">
        <v>27</v>
      </c>
    </row>
    <row r="26" spans="1:8" x14ac:dyDescent="0.3">
      <c r="A26" s="25" t="s">
        <v>1050</v>
      </c>
      <c r="B26" s="21">
        <v>18</v>
      </c>
      <c r="C26" s="21">
        <v>18</v>
      </c>
      <c r="G26" s="25" t="s">
        <v>1063</v>
      </c>
      <c r="H26" s="21">
        <v>22</v>
      </c>
    </row>
    <row r="27" spans="1:8" x14ac:dyDescent="0.3">
      <c r="A27" s="25" t="s">
        <v>1051</v>
      </c>
      <c r="B27" s="21">
        <v>31</v>
      </c>
      <c r="C27" s="21">
        <v>31</v>
      </c>
      <c r="G27" s="25" t="s">
        <v>1067</v>
      </c>
      <c r="H27" s="21">
        <v>27</v>
      </c>
    </row>
    <row r="28" spans="1:8" x14ac:dyDescent="0.3">
      <c r="A28" s="25" t="s">
        <v>1052</v>
      </c>
      <c r="B28" s="21">
        <v>20</v>
      </c>
      <c r="C28" s="21">
        <v>20</v>
      </c>
      <c r="G28" s="25" t="s">
        <v>1068</v>
      </c>
      <c r="H28" s="21">
        <v>27</v>
      </c>
    </row>
    <row r="29" spans="1:8" x14ac:dyDescent="0.3">
      <c r="A29" s="25" t="s">
        <v>1053</v>
      </c>
      <c r="B29" s="21">
        <v>8</v>
      </c>
      <c r="C29" s="21">
        <v>8</v>
      </c>
      <c r="G29" s="25" t="s">
        <v>1066</v>
      </c>
      <c r="H29" s="21">
        <v>27</v>
      </c>
    </row>
    <row r="30" spans="1:8" x14ac:dyDescent="0.3">
      <c r="A30" s="25" t="s">
        <v>1054</v>
      </c>
      <c r="B30" s="21">
        <v>12</v>
      </c>
      <c r="C30" s="21">
        <v>12</v>
      </c>
      <c r="G30" s="25" t="s">
        <v>1062</v>
      </c>
      <c r="H30" s="21">
        <v>32</v>
      </c>
    </row>
    <row r="31" spans="1:8" x14ac:dyDescent="0.3">
      <c r="A31" s="25" t="s">
        <v>1055</v>
      </c>
      <c r="B31" s="21">
        <v>12</v>
      </c>
      <c r="C31" s="21">
        <v>12</v>
      </c>
      <c r="G31" s="25" t="s">
        <v>1064</v>
      </c>
      <c r="H31" s="21">
        <v>38</v>
      </c>
    </row>
    <row r="32" spans="1:8" x14ac:dyDescent="0.3">
      <c r="A32" s="25" t="s">
        <v>1056</v>
      </c>
      <c r="B32" s="21">
        <v>7</v>
      </c>
      <c r="C32" s="21">
        <v>7</v>
      </c>
      <c r="G32" s="25" t="s">
        <v>1048</v>
      </c>
      <c r="H32" s="21">
        <v>200</v>
      </c>
    </row>
    <row r="33" spans="1:3" x14ac:dyDescent="0.3">
      <c r="A33" s="25" t="s">
        <v>1057</v>
      </c>
      <c r="B33" s="21">
        <v>20</v>
      </c>
      <c r="C33" s="21">
        <v>20</v>
      </c>
    </row>
    <row r="34" spans="1:3" x14ac:dyDescent="0.3">
      <c r="A34" s="25" t="s">
        <v>1058</v>
      </c>
      <c r="B34" s="21">
        <v>24</v>
      </c>
      <c r="C34" s="21">
        <v>24</v>
      </c>
    </row>
    <row r="35" spans="1:3" x14ac:dyDescent="0.3">
      <c r="A35" s="25" t="s">
        <v>1059</v>
      </c>
      <c r="B35" s="21">
        <v>12</v>
      </c>
      <c r="C35" s="21">
        <v>12</v>
      </c>
    </row>
    <row r="36" spans="1:3" x14ac:dyDescent="0.3">
      <c r="A36" s="25" t="s">
        <v>1060</v>
      </c>
      <c r="B36" s="21">
        <v>15</v>
      </c>
      <c r="C36" s="21">
        <v>15</v>
      </c>
    </row>
    <row r="37" spans="1:3" x14ac:dyDescent="0.3">
      <c r="A37" s="25" t="s">
        <v>1048</v>
      </c>
      <c r="B37" s="21">
        <v>200</v>
      </c>
      <c r="C37" s="21">
        <v>200</v>
      </c>
    </row>
    <row r="50" spans="1:10" x14ac:dyDescent="0.3">
      <c r="F50" t="s">
        <v>1069</v>
      </c>
      <c r="I50" s="30" t="s">
        <v>1075</v>
      </c>
      <c r="J50" s="29" t="str">
        <f>D66</f>
        <v>R05</v>
      </c>
    </row>
    <row r="52" spans="1:10" x14ac:dyDescent="0.3">
      <c r="A52" s="24" t="s">
        <v>1047</v>
      </c>
      <c r="B52" t="s">
        <v>1042</v>
      </c>
      <c r="C52" t="s">
        <v>1043</v>
      </c>
      <c r="F52" t="s">
        <v>1070</v>
      </c>
      <c r="G52" t="s">
        <v>1071</v>
      </c>
      <c r="H52" t="s">
        <v>1072</v>
      </c>
      <c r="I52" t="s">
        <v>1073</v>
      </c>
      <c r="J52" t="s">
        <v>1074</v>
      </c>
    </row>
    <row r="53" spans="1:10" x14ac:dyDescent="0.3">
      <c r="A53" s="25" t="s">
        <v>11</v>
      </c>
      <c r="B53" s="21">
        <v>189</v>
      </c>
      <c r="C53" s="23">
        <v>18415</v>
      </c>
      <c r="F53" t="str" cm="1">
        <f t="array" ref="F53:H57">A53:C57</f>
        <v>R01</v>
      </c>
      <c r="G53">
        <v>189</v>
      </c>
      <c r="H53">
        <v>18415</v>
      </c>
      <c r="I53" t="e">
        <f>IF(F53=J50,G53,NA())</f>
        <v>#N/A</v>
      </c>
      <c r="J53" t="e">
        <f>IF(F53=J50,H53,NA())</f>
        <v>#N/A</v>
      </c>
    </row>
    <row r="54" spans="1:10" x14ac:dyDescent="0.3">
      <c r="A54" s="25" t="s">
        <v>9</v>
      </c>
      <c r="B54" s="21">
        <v>218</v>
      </c>
      <c r="C54" s="23">
        <v>20581</v>
      </c>
      <c r="F54" t="str">
        <v>R02</v>
      </c>
      <c r="G54">
        <v>218</v>
      </c>
      <c r="H54">
        <v>20581</v>
      </c>
      <c r="I54" t="e">
        <f>IF(F54=J50,G54,NA())</f>
        <v>#N/A</v>
      </c>
      <c r="J54" t="e">
        <f>IF(F54=J50,H54,NA())</f>
        <v>#N/A</v>
      </c>
    </row>
    <row r="55" spans="1:10" x14ac:dyDescent="0.3">
      <c r="A55" s="25" t="s">
        <v>6</v>
      </c>
      <c r="B55" s="21">
        <v>207</v>
      </c>
      <c r="C55" s="23">
        <v>20872</v>
      </c>
      <c r="F55" t="str">
        <v>R03</v>
      </c>
      <c r="G55">
        <v>207</v>
      </c>
      <c r="H55">
        <v>20872</v>
      </c>
      <c r="I55" t="e">
        <f>IF(F55=J50,G55,NA())</f>
        <v>#N/A</v>
      </c>
      <c r="J55" t="e">
        <f>IF(F55=J50,H55,NA())</f>
        <v>#N/A</v>
      </c>
    </row>
    <row r="56" spans="1:10" x14ac:dyDescent="0.3">
      <c r="A56" s="25" t="s">
        <v>13</v>
      </c>
      <c r="B56" s="21">
        <v>186</v>
      </c>
      <c r="C56" s="23">
        <v>16651</v>
      </c>
      <c r="F56" t="str">
        <v>R04</v>
      </c>
      <c r="G56">
        <v>186</v>
      </c>
      <c r="H56">
        <v>16651</v>
      </c>
      <c r="I56" t="e">
        <f>IF(F56=J50,G56,NA())</f>
        <v>#N/A</v>
      </c>
      <c r="J56" t="e">
        <f>IF(F56=J50,H56,NA())</f>
        <v>#N/A</v>
      </c>
    </row>
    <row r="57" spans="1:10" x14ac:dyDescent="0.3">
      <c r="A57" s="25" t="s">
        <v>10</v>
      </c>
      <c r="B57" s="21">
        <v>200</v>
      </c>
      <c r="C57" s="23">
        <v>20104</v>
      </c>
      <c r="F57" t="str">
        <v>R05</v>
      </c>
      <c r="G57">
        <v>200</v>
      </c>
      <c r="H57">
        <v>20104</v>
      </c>
      <c r="I57">
        <f>IF(F57=J50,G57,NA())</f>
        <v>200</v>
      </c>
      <c r="J57">
        <f>IF(F57=J50,H57,NA())</f>
        <v>20104</v>
      </c>
    </row>
    <row r="58" spans="1:10" x14ac:dyDescent="0.3">
      <c r="A58" s="25" t="s">
        <v>1048</v>
      </c>
      <c r="B58" s="21">
        <v>1000</v>
      </c>
      <c r="C58" s="23">
        <v>96623</v>
      </c>
    </row>
    <row r="65" spans="4:12" x14ac:dyDescent="0.3">
      <c r="D65" s="24" t="s">
        <v>1047</v>
      </c>
      <c r="J65" t="s">
        <v>11</v>
      </c>
      <c r="L65" t="e">
        <f>_xlfn.XLOOKUP(J65,Pivots!E3:E7,Pivots!E3:E7)</f>
        <v>#N/A</v>
      </c>
    </row>
    <row r="66" spans="4:12" x14ac:dyDescent="0.3">
      <c r="D66" s="26" t="s">
        <v>10</v>
      </c>
    </row>
    <row r="77" spans="4:12" x14ac:dyDescent="0.3">
      <c r="E77" s="24" t="s">
        <v>1042</v>
      </c>
      <c r="F77" s="24" t="s">
        <v>1076</v>
      </c>
    </row>
    <row r="78" spans="4:12" x14ac:dyDescent="0.3">
      <c r="E78" s="24" t="s">
        <v>1047</v>
      </c>
      <c r="F78" t="s">
        <v>999</v>
      </c>
      <c r="G78" t="s">
        <v>998</v>
      </c>
      <c r="H78" t="s">
        <v>1048</v>
      </c>
    </row>
    <row r="79" spans="4:12" x14ac:dyDescent="0.3">
      <c r="E79" s="25" t="s">
        <v>1002</v>
      </c>
      <c r="F79" s="21">
        <v>35</v>
      </c>
      <c r="G79" s="21">
        <v>25</v>
      </c>
      <c r="H79" s="21">
        <v>60</v>
      </c>
    </row>
    <row r="80" spans="4:12" x14ac:dyDescent="0.3">
      <c r="E80" s="25" t="s">
        <v>1001</v>
      </c>
      <c r="F80" s="21">
        <v>61</v>
      </c>
      <c r="G80" s="21">
        <v>18</v>
      </c>
      <c r="H80" s="21">
        <v>79</v>
      </c>
    </row>
    <row r="81" spans="5:8" x14ac:dyDescent="0.3">
      <c r="E81" s="25" t="s">
        <v>1000</v>
      </c>
      <c r="F81" s="21">
        <v>21</v>
      </c>
      <c r="G81" s="21">
        <v>40</v>
      </c>
      <c r="H81" s="21">
        <v>61</v>
      </c>
    </row>
    <row r="82" spans="5:8" x14ac:dyDescent="0.3">
      <c r="E82" s="25" t="s">
        <v>1048</v>
      </c>
      <c r="F82" s="21">
        <v>117</v>
      </c>
      <c r="G82" s="21">
        <v>83</v>
      </c>
      <c r="H82" s="21">
        <v>200</v>
      </c>
    </row>
    <row r="89" spans="5:8" x14ac:dyDescent="0.3">
      <c r="E89" s="24" t="s">
        <v>1047</v>
      </c>
      <c r="F89" t="s">
        <v>1042</v>
      </c>
    </row>
    <row r="90" spans="5:8" x14ac:dyDescent="0.3">
      <c r="E90" s="25">
        <v>2</v>
      </c>
      <c r="F90" s="21">
        <v>10</v>
      </c>
    </row>
    <row r="91" spans="5:8" x14ac:dyDescent="0.3">
      <c r="E91" s="25">
        <v>3</v>
      </c>
      <c r="F91" s="21">
        <v>44</v>
      </c>
    </row>
    <row r="92" spans="5:8" x14ac:dyDescent="0.3">
      <c r="E92" s="25">
        <v>4</v>
      </c>
      <c r="F92" s="21">
        <v>95</v>
      </c>
    </row>
    <row r="93" spans="5:8" x14ac:dyDescent="0.3">
      <c r="E93" s="25">
        <v>5</v>
      </c>
      <c r="F93" s="21">
        <v>51</v>
      </c>
    </row>
    <row r="94" spans="5:8" x14ac:dyDescent="0.3">
      <c r="E94" s="25" t="s">
        <v>1048</v>
      </c>
      <c r="F94" s="21">
        <v>200</v>
      </c>
    </row>
    <row r="106" spans="1:7" x14ac:dyDescent="0.3">
      <c r="A106" s="24" t="s">
        <v>1043</v>
      </c>
      <c r="B106" s="24" t="s">
        <v>1076</v>
      </c>
    </row>
    <row r="107" spans="1:7" x14ac:dyDescent="0.3">
      <c r="A107" s="24" t="s">
        <v>1047</v>
      </c>
      <c r="B107" t="s">
        <v>11</v>
      </c>
      <c r="C107" t="s">
        <v>9</v>
      </c>
      <c r="D107" t="s">
        <v>6</v>
      </c>
      <c r="E107" t="s">
        <v>13</v>
      </c>
      <c r="F107" t="s">
        <v>10</v>
      </c>
      <c r="G107" t="s">
        <v>1048</v>
      </c>
    </row>
    <row r="108" spans="1:7" x14ac:dyDescent="0.3">
      <c r="A108" s="25" t="s">
        <v>1002</v>
      </c>
    </row>
    <row r="109" spans="1:7" x14ac:dyDescent="0.3">
      <c r="A109" s="27" t="s">
        <v>20</v>
      </c>
      <c r="B109" s="23">
        <v>891</v>
      </c>
      <c r="C109" s="23">
        <v>1332</v>
      </c>
      <c r="D109" s="23">
        <v>1282</v>
      </c>
      <c r="E109" s="23">
        <v>739</v>
      </c>
      <c r="F109" s="23">
        <v>560</v>
      </c>
      <c r="G109" s="23">
        <v>4804</v>
      </c>
    </row>
    <row r="110" spans="1:7" x14ac:dyDescent="0.3">
      <c r="A110" s="27" t="s">
        <v>12</v>
      </c>
      <c r="B110" s="23">
        <v>1991</v>
      </c>
      <c r="C110" s="23">
        <v>1886</v>
      </c>
      <c r="D110" s="23">
        <v>1206</v>
      </c>
      <c r="E110" s="23">
        <v>884</v>
      </c>
      <c r="F110" s="23">
        <v>1722</v>
      </c>
      <c r="G110" s="23">
        <v>7689</v>
      </c>
    </row>
    <row r="111" spans="1:7" x14ac:dyDescent="0.3">
      <c r="A111" s="27" t="s">
        <v>8</v>
      </c>
      <c r="B111" s="23">
        <v>1163</v>
      </c>
      <c r="C111" s="23">
        <v>1180</v>
      </c>
      <c r="D111" s="23">
        <v>1616</v>
      </c>
      <c r="E111" s="23">
        <v>1043</v>
      </c>
      <c r="F111" s="23">
        <v>1747</v>
      </c>
      <c r="G111" s="23">
        <v>6749</v>
      </c>
    </row>
    <row r="112" spans="1:7" x14ac:dyDescent="0.3">
      <c r="A112" s="27" t="s">
        <v>16</v>
      </c>
      <c r="B112" s="23">
        <v>1438</v>
      </c>
      <c r="C112" s="23">
        <v>1616</v>
      </c>
      <c r="D112" s="23">
        <v>866</v>
      </c>
      <c r="E112" s="23">
        <v>829</v>
      </c>
      <c r="F112" s="23">
        <v>2070</v>
      </c>
      <c r="G112" s="23">
        <v>6819</v>
      </c>
    </row>
    <row r="113" spans="1:7" x14ac:dyDescent="0.3">
      <c r="A113" s="25" t="s">
        <v>1001</v>
      </c>
    </row>
    <row r="114" spans="1:7" x14ac:dyDescent="0.3">
      <c r="A114" s="27" t="s">
        <v>24</v>
      </c>
      <c r="B114" s="23">
        <v>1233</v>
      </c>
      <c r="C114" s="23">
        <v>223</v>
      </c>
      <c r="D114" s="23">
        <v>1680</v>
      </c>
      <c r="E114" s="23">
        <v>990</v>
      </c>
      <c r="F114" s="23">
        <v>1508</v>
      </c>
      <c r="G114" s="23">
        <v>5634</v>
      </c>
    </row>
    <row r="115" spans="1:7" x14ac:dyDescent="0.3">
      <c r="A115" s="27" t="s">
        <v>15</v>
      </c>
      <c r="B115" s="23">
        <v>1598</v>
      </c>
      <c r="C115" s="23">
        <v>1907</v>
      </c>
      <c r="D115" s="23">
        <v>869</v>
      </c>
      <c r="E115" s="23">
        <v>1426</v>
      </c>
      <c r="F115" s="23">
        <v>1416</v>
      </c>
      <c r="G115" s="23">
        <v>7216</v>
      </c>
    </row>
    <row r="116" spans="1:7" x14ac:dyDescent="0.3">
      <c r="A116" s="27" t="s">
        <v>5</v>
      </c>
      <c r="B116" s="23">
        <v>900</v>
      </c>
      <c r="C116" s="23">
        <v>1016</v>
      </c>
      <c r="D116" s="23">
        <v>960</v>
      </c>
      <c r="E116" s="23">
        <v>940</v>
      </c>
      <c r="F116" s="23">
        <v>1193</v>
      </c>
      <c r="G116" s="23">
        <v>5009</v>
      </c>
    </row>
    <row r="117" spans="1:7" x14ac:dyDescent="0.3">
      <c r="A117" s="27" t="s">
        <v>18</v>
      </c>
      <c r="B117" s="23">
        <v>900</v>
      </c>
      <c r="C117" s="23">
        <v>1470</v>
      </c>
      <c r="D117" s="23">
        <v>1617</v>
      </c>
      <c r="E117" s="23">
        <v>1314</v>
      </c>
      <c r="F117" s="23">
        <v>941</v>
      </c>
      <c r="G117" s="23">
        <v>6242</v>
      </c>
    </row>
    <row r="118" spans="1:7" x14ac:dyDescent="0.3">
      <c r="A118" s="27" t="s">
        <v>14</v>
      </c>
      <c r="B118" s="23">
        <v>1255</v>
      </c>
      <c r="C118" s="23">
        <v>516</v>
      </c>
      <c r="D118" s="23">
        <v>1874</v>
      </c>
      <c r="E118" s="23">
        <v>1863</v>
      </c>
      <c r="F118" s="23">
        <v>1722</v>
      </c>
      <c r="G118" s="23">
        <v>7230</v>
      </c>
    </row>
    <row r="119" spans="1:7" x14ac:dyDescent="0.3">
      <c r="A119" s="27" t="s">
        <v>19</v>
      </c>
      <c r="B119" s="23">
        <v>1138</v>
      </c>
      <c r="C119" s="23">
        <v>1898</v>
      </c>
      <c r="D119" s="23">
        <v>1482</v>
      </c>
      <c r="E119" s="23">
        <v>846</v>
      </c>
      <c r="F119" s="23">
        <v>1154</v>
      </c>
      <c r="G119" s="23">
        <v>6518</v>
      </c>
    </row>
    <row r="120" spans="1:7" x14ac:dyDescent="0.3">
      <c r="A120" s="25" t="s">
        <v>1000</v>
      </c>
    </row>
    <row r="121" spans="1:7" x14ac:dyDescent="0.3">
      <c r="A121" s="27" t="s">
        <v>17</v>
      </c>
      <c r="B121" s="23">
        <v>1655</v>
      </c>
      <c r="C121" s="23">
        <v>805</v>
      </c>
      <c r="D121" s="23">
        <v>2263</v>
      </c>
      <c r="E121" s="23">
        <v>987</v>
      </c>
      <c r="F121" s="23">
        <v>1075</v>
      </c>
      <c r="G121" s="23">
        <v>6785</v>
      </c>
    </row>
    <row r="122" spans="1:7" x14ac:dyDescent="0.3">
      <c r="A122" s="27" t="s">
        <v>23</v>
      </c>
      <c r="B122" s="23">
        <v>1104</v>
      </c>
      <c r="C122" s="23">
        <v>2280</v>
      </c>
      <c r="D122" s="23">
        <v>1445</v>
      </c>
      <c r="E122" s="23">
        <v>1722</v>
      </c>
      <c r="F122" s="23">
        <v>1196</v>
      </c>
      <c r="G122" s="23">
        <v>7747</v>
      </c>
    </row>
    <row r="123" spans="1:7" x14ac:dyDescent="0.3">
      <c r="A123" s="27" t="s">
        <v>7</v>
      </c>
      <c r="B123" s="23">
        <v>372</v>
      </c>
      <c r="C123" s="23">
        <v>1818</v>
      </c>
      <c r="D123" s="23">
        <v>1346</v>
      </c>
      <c r="E123" s="23">
        <v>1156</v>
      </c>
      <c r="F123" s="23">
        <v>1484</v>
      </c>
      <c r="G123" s="23">
        <v>6176</v>
      </c>
    </row>
    <row r="124" spans="1:7" x14ac:dyDescent="0.3">
      <c r="A124" s="27" t="s">
        <v>22</v>
      </c>
      <c r="B124" s="23">
        <v>1415</v>
      </c>
      <c r="C124" s="23">
        <v>1271</v>
      </c>
      <c r="D124" s="23">
        <v>1214</v>
      </c>
      <c r="E124" s="23">
        <v>1135</v>
      </c>
      <c r="F124" s="23">
        <v>1566</v>
      </c>
      <c r="G124" s="23">
        <v>6601</v>
      </c>
    </row>
    <row r="125" spans="1:7" x14ac:dyDescent="0.3">
      <c r="A125" s="27" t="s">
        <v>21</v>
      </c>
      <c r="B125" s="23">
        <v>1362</v>
      </c>
      <c r="C125" s="23">
        <v>1363</v>
      </c>
      <c r="D125" s="23">
        <v>1152</v>
      </c>
      <c r="E125" s="23">
        <v>777</v>
      </c>
      <c r="F125" s="23">
        <v>750</v>
      </c>
      <c r="G125" s="23">
        <v>5404</v>
      </c>
    </row>
  </sheetData>
  <conditionalFormatting pivot="1" sqref="B109:F112 B114:F119 B121:F125">
    <cfRule type="dataBar" priority="4">
      <dataBar>
        <cfvo type="min"/>
        <cfvo type="max"/>
        <color rgb="FF638EC6"/>
      </dataBar>
      <extLst>
        <ext xmlns:x14="http://schemas.microsoft.com/office/spreadsheetml/2009/9/main" uri="{B025F937-C7B1-47D3-B67F-A62EFF666E3E}">
          <x14:id>{EE8B7B7E-2A3D-40EC-B713-71C95BE10077}</x14:id>
        </ext>
      </extLst>
    </cfRule>
  </conditionalFormatting>
  <conditionalFormatting pivot="1" sqref="B109:F112 B114:F119 B121:F125">
    <cfRule type="colorScale" priority="3">
      <colorScale>
        <cfvo type="num" val="0"/>
        <cfvo type="formula" val="MAX($B$109:$F$125)*2"/>
        <color theme="9" tint="-0.499984740745262"/>
        <color rgb="FFFFEF9C"/>
      </colorScale>
    </cfRule>
  </conditionalFormatting>
  <conditionalFormatting pivot="1" sqref="B108:F125">
    <cfRule type="expression" dxfId="5" priority="1">
      <formula>$B$107=$D$66</formula>
    </cfRule>
  </conditionalFormatting>
  <pageMargins left="0.7" right="0.7" top="0.75" bottom="0.75" header="0.3" footer="0.3"/>
  <drawing r:id="rId10"/>
  <extLst>
    <ext xmlns:x14="http://schemas.microsoft.com/office/spreadsheetml/2009/9/main" uri="{78C0D931-6437-407d-A8EE-F0AAD7539E65}">
      <x14:conditionalFormattings>
        <x14:conditionalFormatting xmlns:xm="http://schemas.microsoft.com/office/excel/2006/main" pivot="1">
          <x14:cfRule type="dataBar" id="{EE8B7B7E-2A3D-40EC-B713-71C95BE10077}">
            <x14:dataBar minLength="0" maxLength="100" border="1" negativeBarBorderColorSameAsPositive="0">
              <x14:cfvo type="autoMin"/>
              <x14:cfvo type="autoMax"/>
              <x14:borderColor rgb="FF638EC6"/>
              <x14:negativeFillColor rgb="FFFF0000"/>
              <x14:negativeBorderColor rgb="FFFF0000"/>
              <x14:axisColor rgb="FF000000"/>
            </x14:dataBar>
          </x14:cfRule>
          <xm:sqref>B109:F112 B114:F119 B121:F125</xm:sqref>
        </x14:conditionalFormatting>
      </x14:conditionalFormattings>
    </ex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C7" sqref="C7"/>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BC106-80BD-4254-AB81-74D84C6300EC}">
  <dimension ref="M21:S54"/>
  <sheetViews>
    <sheetView tabSelected="1" zoomScale="66" zoomScaleNormal="10" workbookViewId="0">
      <selection activeCell="P26" sqref="P26"/>
    </sheetView>
  </sheetViews>
  <sheetFormatPr defaultRowHeight="14.4" x14ac:dyDescent="0.3"/>
  <cols>
    <col min="1" max="1" width="3.59765625" style="20" customWidth="1"/>
    <col min="2" max="2" width="3.5" style="20" customWidth="1"/>
    <col min="3" max="3" width="8.796875" style="20"/>
    <col min="4" max="4" width="7.3984375" style="20" customWidth="1"/>
    <col min="5" max="14" width="8.796875" style="20"/>
    <col min="15" max="15" width="3.19921875" style="20" customWidth="1"/>
    <col min="16" max="17" width="8.796875" style="20"/>
    <col min="18" max="18" width="14" style="20" customWidth="1"/>
    <col min="19" max="19" width="10.3984375" style="20" customWidth="1"/>
    <col min="20" max="16384" width="8.796875" style="20"/>
  </cols>
  <sheetData>
    <row r="21" spans="16:17" ht="15" thickBot="1" x14ac:dyDescent="0.35"/>
    <row r="22" spans="16:17" x14ac:dyDescent="0.3">
      <c r="P22" s="31" t="str">
        <f>M54</f>
        <v>R05</v>
      </c>
      <c r="Q22" s="32"/>
    </row>
    <row r="23" spans="16:17" x14ac:dyDescent="0.3">
      <c r="P23" s="33"/>
      <c r="Q23" s="34"/>
    </row>
    <row r="24" spans="16:17" x14ac:dyDescent="0.3">
      <c r="P24" s="33"/>
      <c r="Q24" s="34"/>
    </row>
    <row r="25" spans="16:17" ht="15" thickBot="1" x14ac:dyDescent="0.35">
      <c r="P25" s="35"/>
      <c r="Q25" s="36"/>
    </row>
    <row r="43" spans="18:19" x14ac:dyDescent="0.3">
      <c r="R43" s="37"/>
      <c r="S43" s="37"/>
    </row>
    <row r="44" spans="18:19" x14ac:dyDescent="0.3">
      <c r="R44" s="37"/>
      <c r="S44" s="37"/>
    </row>
    <row r="45" spans="18:19" x14ac:dyDescent="0.3">
      <c r="R45" s="37"/>
      <c r="S45" s="37"/>
    </row>
    <row r="54" spans="13:13" x14ac:dyDescent="0.3">
      <c r="M54" s="20" t="str">
        <f>Pivots!J50</f>
        <v>R05</v>
      </c>
    </row>
  </sheetData>
  <mergeCells count="2">
    <mergeCell ref="P22:Q25"/>
    <mergeCell ref="R43:S45"/>
  </mergeCells>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xr2:uid="{AA13EAF0-1409-40A8-B9AD-C81B763E829A}">
          <x14:colorSeries rgb="FF376092"/>
          <x14:colorNegative rgb="FFD00000"/>
          <x14:colorAxis rgb="FF000000"/>
          <x14:colorMarkers rgb="FFD00000"/>
          <x14:colorFirst rgb="FFD00000"/>
          <x14:colorLast rgb="FFD00000"/>
          <x14:colorHigh rgb="FFD00000"/>
          <x14:colorLow rgb="FFD00000"/>
          <x14:sparklines>
            <x14:sparkline>
              <xm:f>'Customer Centre Report '!$AE$20:$AE$20</xm:f>
              <xm:sqref>AE20</xm:sqref>
            </x14:sparkline>
          </x14:sparklines>
        </x14:sparklineGroup>
      </x14:sparklineGroup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2" zoomScale="115" zoomScaleNormal="115" workbookViewId="0">
      <selection activeCell="B4" sqref="B4"/>
    </sheetView>
  </sheetViews>
  <sheetFormatPr defaultRowHeight="14.4" x14ac:dyDescent="0.3"/>
  <cols>
    <col min="5" max="5" width="10.8984375" customWidth="1"/>
    <col min="6" max="6" width="9.8984375" customWidth="1"/>
  </cols>
  <sheetData>
    <row r="2" spans="5:6" x14ac:dyDescent="0.3">
      <c r="E2" t="s">
        <v>1040</v>
      </c>
      <c r="F2" t="s">
        <v>1041</v>
      </c>
    </row>
    <row r="3" spans="5:6" ht="25.5" customHeight="1" x14ac:dyDescent="0.3">
      <c r="E3" t="s">
        <v>11</v>
      </c>
      <c r="F3" t="e" vm="1">
        <v>#VALUE!</v>
      </c>
    </row>
    <row r="4" spans="5:6" ht="25.5" customHeight="1" x14ac:dyDescent="0.3">
      <c r="E4" t="s">
        <v>9</v>
      </c>
      <c r="F4" t="e" vm="2">
        <v>#VALUE!</v>
      </c>
    </row>
    <row r="5" spans="5:6" ht="25.5" customHeight="1" x14ac:dyDescent="0.3">
      <c r="E5" t="s">
        <v>6</v>
      </c>
      <c r="F5" t="e" vm="3">
        <v>#VALUE!</v>
      </c>
    </row>
    <row r="6" spans="5:6" ht="25.5" customHeight="1" x14ac:dyDescent="0.3">
      <c r="E6" t="s">
        <v>13</v>
      </c>
      <c r="F6" t="e" vm="4">
        <v>#VALUE!</v>
      </c>
    </row>
    <row r="7" spans="5:6" ht="25.5" customHeight="1" x14ac:dyDescent="0.3">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Centre Report </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Palle Naveen</cp:lastModifiedBy>
  <dcterms:created xsi:type="dcterms:W3CDTF">2021-03-14T20:21:32Z</dcterms:created>
  <dcterms:modified xsi:type="dcterms:W3CDTF">2025-09-30T14:06:46Z</dcterms:modified>
</cp:coreProperties>
</file>