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7006b469a4455b3/Documents/"/>
    </mc:Choice>
  </mc:AlternateContent>
  <bookViews>
    <workbookView xWindow="0" yWindow="0" windowWidth="16815" windowHeight="8910"/>
  </bookViews>
  <sheets>
    <sheet name="Race Results" sheetId="1" r:id="rId1"/>
    <sheet name="Horse Portfolio Database" sheetId="3" r:id="rId2"/>
    <sheet name="T-Chart" sheetId="6" r:id="rId3"/>
    <sheet name="Cour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2" i="3" l="1"/>
  <c r="N252" i="3"/>
  <c r="L253" i="3"/>
  <c r="N253" i="3"/>
  <c r="L254" i="3"/>
  <c r="N254" i="3"/>
  <c r="L255" i="3"/>
  <c r="N255" i="3"/>
  <c r="L256" i="3"/>
  <c r="N256" i="3"/>
  <c r="L257" i="3"/>
  <c r="N257" i="3"/>
  <c r="L258" i="3"/>
  <c r="N258" i="3"/>
  <c r="L259" i="3"/>
  <c r="N259" i="3"/>
  <c r="L260" i="3"/>
  <c r="N260" i="3"/>
  <c r="L261" i="3"/>
  <c r="N261" i="3"/>
  <c r="L262" i="3"/>
  <c r="N262" i="3"/>
  <c r="L263" i="3"/>
  <c r="N263" i="3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L241" i="3"/>
  <c r="N241" i="3"/>
  <c r="L242" i="3"/>
  <c r="N242" i="3"/>
  <c r="L243" i="3"/>
  <c r="N243" i="3"/>
  <c r="L244" i="3"/>
  <c r="N244" i="3"/>
  <c r="L245" i="3"/>
  <c r="N245" i="3"/>
  <c r="L246" i="3"/>
  <c r="N246" i="3"/>
  <c r="L247" i="3"/>
  <c r="N247" i="3"/>
  <c r="L248" i="3"/>
  <c r="N248" i="3"/>
  <c r="L249" i="3"/>
  <c r="N249" i="3"/>
  <c r="L250" i="3"/>
  <c r="N250" i="3"/>
  <c r="L251" i="3"/>
  <c r="N251" i="3"/>
  <c r="K280" i="6"/>
  <c r="L280" i="6"/>
  <c r="M280" i="6"/>
  <c r="S280" i="6" s="1"/>
  <c r="N280" i="6"/>
  <c r="O280" i="6"/>
  <c r="Q280" i="6"/>
  <c r="R280" i="6"/>
  <c r="T280" i="6"/>
  <c r="K281" i="6"/>
  <c r="L281" i="6"/>
  <c r="R281" i="6" s="1"/>
  <c r="M281" i="6"/>
  <c r="N281" i="6"/>
  <c r="T281" i="6" s="1"/>
  <c r="O281" i="6"/>
  <c r="Q281" i="6"/>
  <c r="X281" i="6" s="1"/>
  <c r="S281" i="6"/>
  <c r="K282" i="6"/>
  <c r="Q282" i="6" s="1"/>
  <c r="L282" i="6"/>
  <c r="M282" i="6"/>
  <c r="S282" i="6" s="1"/>
  <c r="N282" i="6"/>
  <c r="O282" i="6"/>
  <c r="R282" i="6"/>
  <c r="T282" i="6"/>
  <c r="K283" i="6"/>
  <c r="L283" i="6"/>
  <c r="R283" i="6" s="1"/>
  <c r="M283" i="6"/>
  <c r="N283" i="6"/>
  <c r="T283" i="6" s="1"/>
  <c r="O283" i="6"/>
  <c r="Q283" i="6"/>
  <c r="X283" i="6" s="1"/>
  <c r="S283" i="6"/>
  <c r="K284" i="6"/>
  <c r="Q284" i="6" s="1"/>
  <c r="L284" i="6"/>
  <c r="M284" i="6"/>
  <c r="S284" i="6" s="1"/>
  <c r="N284" i="6"/>
  <c r="O284" i="6"/>
  <c r="R284" i="6"/>
  <c r="T284" i="6"/>
  <c r="K285" i="6"/>
  <c r="L285" i="6"/>
  <c r="R285" i="6" s="1"/>
  <c r="M285" i="6"/>
  <c r="N285" i="6"/>
  <c r="T285" i="6" s="1"/>
  <c r="O285" i="6"/>
  <c r="Q285" i="6"/>
  <c r="X285" i="6" s="1"/>
  <c r="S285" i="6"/>
  <c r="K286" i="6"/>
  <c r="Q286" i="6" s="1"/>
  <c r="L286" i="6"/>
  <c r="M286" i="6"/>
  <c r="S286" i="6" s="1"/>
  <c r="N286" i="6"/>
  <c r="O286" i="6"/>
  <c r="R286" i="6"/>
  <c r="T286" i="6"/>
  <c r="K287" i="6"/>
  <c r="L287" i="6"/>
  <c r="R287" i="6" s="1"/>
  <c r="M287" i="6"/>
  <c r="N287" i="6"/>
  <c r="T287" i="6" s="1"/>
  <c r="O287" i="6"/>
  <c r="Q287" i="6"/>
  <c r="X287" i="6" s="1"/>
  <c r="S287" i="6"/>
  <c r="K288" i="6"/>
  <c r="Q288" i="6" s="1"/>
  <c r="L288" i="6"/>
  <c r="M288" i="6"/>
  <c r="S288" i="6" s="1"/>
  <c r="N288" i="6"/>
  <c r="O288" i="6"/>
  <c r="R288" i="6"/>
  <c r="T288" i="6"/>
  <c r="K289" i="6"/>
  <c r="L289" i="6"/>
  <c r="R289" i="6" s="1"/>
  <c r="M289" i="6"/>
  <c r="N289" i="6"/>
  <c r="T289" i="6" s="1"/>
  <c r="O289" i="6"/>
  <c r="Q289" i="6"/>
  <c r="X289" i="6" s="1"/>
  <c r="S289" i="6"/>
  <c r="R279" i="6"/>
  <c r="S279" i="6"/>
  <c r="T279" i="6"/>
  <c r="Q279" i="6"/>
  <c r="O279" i="6"/>
  <c r="N279" i="6"/>
  <c r="M279" i="6"/>
  <c r="L279" i="6"/>
  <c r="K279" i="6"/>
  <c r="O278" i="6"/>
  <c r="N278" i="6"/>
  <c r="M278" i="6"/>
  <c r="L278" i="6"/>
  <c r="L267" i="6"/>
  <c r="M267" i="6"/>
  <c r="R267" i="6" s="1"/>
  <c r="N267" i="6"/>
  <c r="O267" i="6"/>
  <c r="T267" i="6" s="1"/>
  <c r="S267" i="6"/>
  <c r="X267" i="6" s="1"/>
  <c r="L268" i="6"/>
  <c r="M268" i="6"/>
  <c r="N268" i="6"/>
  <c r="S268" i="6" s="1"/>
  <c r="O268" i="6"/>
  <c r="R268" i="6"/>
  <c r="T268" i="6"/>
  <c r="L269" i="6"/>
  <c r="M269" i="6"/>
  <c r="R269" i="6" s="1"/>
  <c r="N269" i="6"/>
  <c r="O269" i="6"/>
  <c r="T269" i="6" s="1"/>
  <c r="S269" i="6"/>
  <c r="L270" i="6"/>
  <c r="M270" i="6"/>
  <c r="N270" i="6"/>
  <c r="S270" i="6" s="1"/>
  <c r="O270" i="6"/>
  <c r="R270" i="6"/>
  <c r="T270" i="6"/>
  <c r="L271" i="6"/>
  <c r="M271" i="6"/>
  <c r="R271" i="6" s="1"/>
  <c r="N271" i="6"/>
  <c r="O271" i="6"/>
  <c r="T271" i="6" s="1"/>
  <c r="S271" i="6"/>
  <c r="X271" i="6" s="1"/>
  <c r="L272" i="6"/>
  <c r="M272" i="6"/>
  <c r="N272" i="6"/>
  <c r="S272" i="6" s="1"/>
  <c r="O272" i="6"/>
  <c r="R272" i="6"/>
  <c r="T272" i="6"/>
  <c r="L273" i="6"/>
  <c r="M273" i="6"/>
  <c r="R273" i="6" s="1"/>
  <c r="N273" i="6"/>
  <c r="O273" i="6"/>
  <c r="T273" i="6" s="1"/>
  <c r="S273" i="6"/>
  <c r="L274" i="6"/>
  <c r="M274" i="6"/>
  <c r="N274" i="6"/>
  <c r="S274" i="6" s="1"/>
  <c r="O274" i="6"/>
  <c r="R274" i="6"/>
  <c r="T274" i="6"/>
  <c r="L275" i="6"/>
  <c r="M275" i="6"/>
  <c r="R275" i="6" s="1"/>
  <c r="N275" i="6"/>
  <c r="O275" i="6"/>
  <c r="T275" i="6" s="1"/>
  <c r="S275" i="6"/>
  <c r="X275" i="6" s="1"/>
  <c r="S266" i="6"/>
  <c r="T266" i="6"/>
  <c r="R266" i="6"/>
  <c r="O266" i="6"/>
  <c r="N266" i="6"/>
  <c r="M266" i="6"/>
  <c r="L266" i="6"/>
  <c r="O265" i="6"/>
  <c r="N265" i="6"/>
  <c r="M265" i="6"/>
  <c r="L265" i="6"/>
  <c r="L254" i="6"/>
  <c r="M254" i="6"/>
  <c r="N254" i="6"/>
  <c r="S254" i="6" s="1"/>
  <c r="O254" i="6"/>
  <c r="R254" i="6"/>
  <c r="T254" i="6"/>
  <c r="L255" i="6"/>
  <c r="M255" i="6"/>
  <c r="R255" i="6" s="1"/>
  <c r="N255" i="6"/>
  <c r="O255" i="6"/>
  <c r="T255" i="6" s="1"/>
  <c r="S255" i="6"/>
  <c r="X255" i="6" s="1"/>
  <c r="L256" i="6"/>
  <c r="M256" i="6"/>
  <c r="N256" i="6"/>
  <c r="S256" i="6" s="1"/>
  <c r="O256" i="6"/>
  <c r="R256" i="6"/>
  <c r="T256" i="6"/>
  <c r="L257" i="6"/>
  <c r="M257" i="6"/>
  <c r="R257" i="6" s="1"/>
  <c r="N257" i="6"/>
  <c r="O257" i="6"/>
  <c r="T257" i="6" s="1"/>
  <c r="S257" i="6"/>
  <c r="X257" i="6" s="1"/>
  <c r="L258" i="6"/>
  <c r="M258" i="6"/>
  <c r="N258" i="6"/>
  <c r="S258" i="6" s="1"/>
  <c r="O258" i="6"/>
  <c r="R258" i="6"/>
  <c r="T258" i="6"/>
  <c r="L259" i="6"/>
  <c r="M259" i="6"/>
  <c r="R259" i="6" s="1"/>
  <c r="N259" i="6"/>
  <c r="O259" i="6"/>
  <c r="T259" i="6" s="1"/>
  <c r="S259" i="6"/>
  <c r="L260" i="6"/>
  <c r="M260" i="6"/>
  <c r="N260" i="6"/>
  <c r="S260" i="6" s="1"/>
  <c r="O260" i="6"/>
  <c r="R260" i="6"/>
  <c r="T260" i="6"/>
  <c r="L261" i="6"/>
  <c r="M261" i="6"/>
  <c r="R261" i="6" s="1"/>
  <c r="N261" i="6"/>
  <c r="O261" i="6"/>
  <c r="T261" i="6" s="1"/>
  <c r="S261" i="6"/>
  <c r="X261" i="6" s="1"/>
  <c r="L262" i="6"/>
  <c r="M262" i="6"/>
  <c r="N262" i="6"/>
  <c r="S262" i="6" s="1"/>
  <c r="O262" i="6"/>
  <c r="R262" i="6"/>
  <c r="T262" i="6"/>
  <c r="L263" i="6"/>
  <c r="M263" i="6"/>
  <c r="R263" i="6" s="1"/>
  <c r="N263" i="6"/>
  <c r="O263" i="6"/>
  <c r="T263" i="6" s="1"/>
  <c r="S263" i="6"/>
  <c r="S253" i="6"/>
  <c r="T253" i="6"/>
  <c r="R253" i="6"/>
  <c r="O253" i="6"/>
  <c r="N253" i="6"/>
  <c r="M253" i="6"/>
  <c r="L253" i="6"/>
  <c r="O252" i="6"/>
  <c r="N252" i="6"/>
  <c r="M252" i="6"/>
  <c r="L252" i="6"/>
  <c r="L240" i="6"/>
  <c r="M240" i="6"/>
  <c r="N240" i="6"/>
  <c r="O240" i="6"/>
  <c r="R240" i="6"/>
  <c r="S240" i="6"/>
  <c r="T240" i="6"/>
  <c r="W240" i="6"/>
  <c r="X240" i="6"/>
  <c r="Y240" i="6"/>
  <c r="Z240" i="6"/>
  <c r="L241" i="6"/>
  <c r="M241" i="6"/>
  <c r="R241" i="6" s="1"/>
  <c r="N241" i="6"/>
  <c r="O241" i="6"/>
  <c r="T241" i="6" s="1"/>
  <c r="S241" i="6"/>
  <c r="L242" i="6"/>
  <c r="M242" i="6"/>
  <c r="N242" i="6"/>
  <c r="S242" i="6" s="1"/>
  <c r="O242" i="6"/>
  <c r="R242" i="6"/>
  <c r="W242" i="6" s="1"/>
  <c r="T242" i="6"/>
  <c r="L243" i="6"/>
  <c r="M243" i="6"/>
  <c r="R243" i="6" s="1"/>
  <c r="N243" i="6"/>
  <c r="O243" i="6"/>
  <c r="T243" i="6" s="1"/>
  <c r="S243" i="6"/>
  <c r="L244" i="6"/>
  <c r="M244" i="6"/>
  <c r="N244" i="6"/>
  <c r="S244" i="6" s="1"/>
  <c r="O244" i="6"/>
  <c r="R244" i="6"/>
  <c r="W244" i="6" s="1"/>
  <c r="T244" i="6"/>
  <c r="L245" i="6"/>
  <c r="M245" i="6"/>
  <c r="R245" i="6" s="1"/>
  <c r="N245" i="6"/>
  <c r="O245" i="6"/>
  <c r="T245" i="6" s="1"/>
  <c r="S245" i="6"/>
  <c r="L246" i="6"/>
  <c r="M246" i="6"/>
  <c r="N246" i="6"/>
  <c r="S246" i="6" s="1"/>
  <c r="O246" i="6"/>
  <c r="R246" i="6"/>
  <c r="W246" i="6" s="1"/>
  <c r="T246" i="6"/>
  <c r="L247" i="6"/>
  <c r="M247" i="6"/>
  <c r="R247" i="6" s="1"/>
  <c r="N247" i="6"/>
  <c r="O247" i="6"/>
  <c r="T247" i="6" s="1"/>
  <c r="S247" i="6"/>
  <c r="L248" i="6"/>
  <c r="M248" i="6"/>
  <c r="N248" i="6"/>
  <c r="S248" i="6" s="1"/>
  <c r="O248" i="6"/>
  <c r="R248" i="6"/>
  <c r="W248" i="6" s="1"/>
  <c r="T248" i="6"/>
  <c r="L249" i="6"/>
  <c r="M249" i="6"/>
  <c r="R249" i="6" s="1"/>
  <c r="N249" i="6"/>
  <c r="O249" i="6"/>
  <c r="T249" i="6" s="1"/>
  <c r="S249" i="6"/>
  <c r="L250" i="6"/>
  <c r="M250" i="6"/>
  <c r="N250" i="6"/>
  <c r="S250" i="6" s="1"/>
  <c r="O250" i="6"/>
  <c r="R250" i="6"/>
  <c r="W250" i="6" s="1"/>
  <c r="T250" i="6"/>
  <c r="S239" i="6"/>
  <c r="T239" i="6"/>
  <c r="R239" i="6"/>
  <c r="O239" i="6"/>
  <c r="N239" i="6"/>
  <c r="M239" i="6"/>
  <c r="L239" i="6"/>
  <c r="O238" i="6"/>
  <c r="N238" i="6"/>
  <c r="M238" i="6"/>
  <c r="L238" i="6"/>
  <c r="M152" i="6"/>
  <c r="N152" i="6"/>
  <c r="O152" i="6"/>
  <c r="R152" i="6"/>
  <c r="S152" i="6"/>
  <c r="T152" i="6"/>
  <c r="W152" i="6"/>
  <c r="X152" i="6"/>
  <c r="Y152" i="6"/>
  <c r="Z152" i="6"/>
  <c r="M153" i="6"/>
  <c r="N153" i="6"/>
  <c r="S153" i="6" s="1"/>
  <c r="O153" i="6"/>
  <c r="R153" i="6"/>
  <c r="T153" i="6"/>
  <c r="M154" i="6"/>
  <c r="N154" i="6"/>
  <c r="S154" i="6" s="1"/>
  <c r="O154" i="6"/>
  <c r="R154" i="6"/>
  <c r="T154" i="6"/>
  <c r="M155" i="6"/>
  <c r="N155" i="6"/>
  <c r="S155" i="6" s="1"/>
  <c r="O155" i="6"/>
  <c r="R155" i="6"/>
  <c r="T155" i="6"/>
  <c r="M156" i="6"/>
  <c r="N156" i="6"/>
  <c r="S156" i="6" s="1"/>
  <c r="O156" i="6"/>
  <c r="R156" i="6"/>
  <c r="T156" i="6"/>
  <c r="M157" i="6"/>
  <c r="N157" i="6"/>
  <c r="S157" i="6" s="1"/>
  <c r="O157" i="6"/>
  <c r="R157" i="6"/>
  <c r="T157" i="6"/>
  <c r="M158" i="6"/>
  <c r="N158" i="6"/>
  <c r="S158" i="6" s="1"/>
  <c r="O158" i="6"/>
  <c r="R158" i="6"/>
  <c r="T158" i="6"/>
  <c r="M159" i="6"/>
  <c r="N159" i="6"/>
  <c r="S159" i="6" s="1"/>
  <c r="O159" i="6"/>
  <c r="R159" i="6"/>
  <c r="T159" i="6"/>
  <c r="M160" i="6"/>
  <c r="N160" i="6"/>
  <c r="S160" i="6" s="1"/>
  <c r="O160" i="6"/>
  <c r="R160" i="6"/>
  <c r="T160" i="6"/>
  <c r="M161" i="6"/>
  <c r="N161" i="6"/>
  <c r="S161" i="6" s="1"/>
  <c r="O161" i="6"/>
  <c r="R161" i="6"/>
  <c r="T161" i="6"/>
  <c r="M162" i="6"/>
  <c r="N162" i="6"/>
  <c r="S162" i="6" s="1"/>
  <c r="O162" i="6"/>
  <c r="R162" i="6"/>
  <c r="T162" i="6"/>
  <c r="S151" i="6"/>
  <c r="T151" i="6"/>
  <c r="R151" i="6"/>
  <c r="O151" i="6"/>
  <c r="N151" i="6"/>
  <c r="M151" i="6"/>
  <c r="O150" i="6"/>
  <c r="N150" i="6"/>
  <c r="M150" i="6"/>
  <c r="W122" i="6"/>
  <c r="X122" i="6"/>
  <c r="Y122" i="6"/>
  <c r="Z122" i="6"/>
  <c r="W123" i="6"/>
  <c r="X123" i="6"/>
  <c r="Y123" i="6"/>
  <c r="Z123" i="6"/>
  <c r="W124" i="6"/>
  <c r="X124" i="6"/>
  <c r="Y124" i="6"/>
  <c r="Z124" i="6"/>
  <c r="W125" i="6"/>
  <c r="X125" i="6"/>
  <c r="Y125" i="6"/>
  <c r="Z125" i="6"/>
  <c r="W126" i="6"/>
  <c r="X126" i="6"/>
  <c r="Y126" i="6"/>
  <c r="Z126" i="6"/>
  <c r="W127" i="6"/>
  <c r="X127" i="6"/>
  <c r="Y127" i="6"/>
  <c r="Z127" i="6"/>
  <c r="W128" i="6"/>
  <c r="X128" i="6"/>
  <c r="Y128" i="6"/>
  <c r="Z128" i="6"/>
  <c r="W129" i="6"/>
  <c r="X129" i="6"/>
  <c r="Y129" i="6"/>
  <c r="Z129" i="6"/>
  <c r="W130" i="6"/>
  <c r="X130" i="6"/>
  <c r="Y130" i="6"/>
  <c r="Z130" i="6"/>
  <c r="W131" i="6"/>
  <c r="X131" i="6"/>
  <c r="Y131" i="6"/>
  <c r="Z131" i="6"/>
  <c r="W132" i="6"/>
  <c r="X132" i="6"/>
  <c r="Y132" i="6"/>
  <c r="Z132" i="6"/>
  <c r="Z121" i="6"/>
  <c r="Y121" i="6"/>
  <c r="X121" i="6"/>
  <c r="W121" i="6"/>
  <c r="W216" i="6"/>
  <c r="X216" i="6"/>
  <c r="Y216" i="6"/>
  <c r="Z216" i="6"/>
  <c r="W217" i="6"/>
  <c r="X217" i="6"/>
  <c r="Y217" i="6"/>
  <c r="Z217" i="6"/>
  <c r="W218" i="6"/>
  <c r="X218" i="6"/>
  <c r="Y218" i="6"/>
  <c r="Z218" i="6"/>
  <c r="W219" i="6"/>
  <c r="X219" i="6"/>
  <c r="Y219" i="6"/>
  <c r="Z219" i="6"/>
  <c r="W220" i="6"/>
  <c r="X220" i="6"/>
  <c r="Y220" i="6"/>
  <c r="Z220" i="6"/>
  <c r="W221" i="6"/>
  <c r="X221" i="6"/>
  <c r="Y221" i="6"/>
  <c r="Z221" i="6"/>
  <c r="W222" i="6"/>
  <c r="X222" i="6"/>
  <c r="Y222" i="6"/>
  <c r="Z222" i="6"/>
  <c r="W223" i="6"/>
  <c r="X223" i="6"/>
  <c r="Y223" i="6"/>
  <c r="Z223" i="6"/>
  <c r="W224" i="6"/>
  <c r="X224" i="6"/>
  <c r="Y224" i="6"/>
  <c r="Z224" i="6"/>
  <c r="W225" i="6"/>
  <c r="X225" i="6"/>
  <c r="Y225" i="6"/>
  <c r="Z225" i="6"/>
  <c r="Z215" i="6"/>
  <c r="Y215" i="6"/>
  <c r="X215" i="6"/>
  <c r="W215" i="6"/>
  <c r="L229" i="6"/>
  <c r="M229" i="6"/>
  <c r="N229" i="6"/>
  <c r="O229" i="6"/>
  <c r="Q229" i="6"/>
  <c r="R229" i="6"/>
  <c r="S229" i="6"/>
  <c r="T229" i="6"/>
  <c r="W229" i="6"/>
  <c r="X229" i="6"/>
  <c r="Y229" i="6"/>
  <c r="Z229" i="6"/>
  <c r="L230" i="6"/>
  <c r="M230" i="6"/>
  <c r="N230" i="6"/>
  <c r="O230" i="6"/>
  <c r="Q230" i="6"/>
  <c r="R230" i="6"/>
  <c r="S230" i="6"/>
  <c r="T230" i="6"/>
  <c r="W230" i="6"/>
  <c r="X230" i="6"/>
  <c r="Y230" i="6"/>
  <c r="Z230" i="6"/>
  <c r="L231" i="6"/>
  <c r="M231" i="6"/>
  <c r="N231" i="6"/>
  <c r="O231" i="6"/>
  <c r="Q231" i="6"/>
  <c r="R231" i="6"/>
  <c r="S231" i="6"/>
  <c r="T231" i="6"/>
  <c r="W231" i="6" s="1"/>
  <c r="X231" i="6"/>
  <c r="Y231" i="6"/>
  <c r="Z231" i="6"/>
  <c r="L232" i="6"/>
  <c r="M232" i="6"/>
  <c r="N232" i="6"/>
  <c r="O232" i="6"/>
  <c r="Q232" i="6"/>
  <c r="R232" i="6"/>
  <c r="S232" i="6"/>
  <c r="T232" i="6"/>
  <c r="W232" i="6"/>
  <c r="X232" i="6"/>
  <c r="Y232" i="6"/>
  <c r="Z232" i="6"/>
  <c r="L233" i="6"/>
  <c r="M233" i="6"/>
  <c r="N233" i="6"/>
  <c r="O233" i="6"/>
  <c r="Q233" i="6"/>
  <c r="R233" i="6"/>
  <c r="S233" i="6"/>
  <c r="T233" i="6"/>
  <c r="W233" i="6" s="1"/>
  <c r="X233" i="6"/>
  <c r="Y233" i="6"/>
  <c r="Z233" i="6"/>
  <c r="L234" i="6"/>
  <c r="M234" i="6"/>
  <c r="N234" i="6"/>
  <c r="O234" i="6"/>
  <c r="Q234" i="6"/>
  <c r="R234" i="6"/>
  <c r="S234" i="6"/>
  <c r="T234" i="6"/>
  <c r="W234" i="6" s="1"/>
  <c r="X234" i="6"/>
  <c r="Y234" i="6"/>
  <c r="Z234" i="6"/>
  <c r="L235" i="6"/>
  <c r="M235" i="6"/>
  <c r="S235" i="6" s="1"/>
  <c r="N235" i="6"/>
  <c r="O235" i="6"/>
  <c r="Q235" i="6"/>
  <c r="R235" i="6"/>
  <c r="W235" i="6" s="1"/>
  <c r="T235" i="6"/>
  <c r="L236" i="6"/>
  <c r="M236" i="6"/>
  <c r="S236" i="6" s="1"/>
  <c r="N236" i="6"/>
  <c r="O236" i="6"/>
  <c r="Q236" i="6"/>
  <c r="R236" i="6"/>
  <c r="W236" i="6" s="1"/>
  <c r="T236" i="6"/>
  <c r="S228" i="6"/>
  <c r="T228" i="6"/>
  <c r="R228" i="6"/>
  <c r="Q228" i="6"/>
  <c r="O228" i="6"/>
  <c r="N228" i="6"/>
  <c r="M228" i="6"/>
  <c r="L228" i="6"/>
  <c r="O227" i="6"/>
  <c r="N227" i="6"/>
  <c r="M227" i="6"/>
  <c r="L227" i="6"/>
  <c r="L216" i="6"/>
  <c r="M216" i="6"/>
  <c r="N216" i="6"/>
  <c r="O216" i="6"/>
  <c r="R216" i="6"/>
  <c r="S216" i="6"/>
  <c r="T216" i="6"/>
  <c r="L217" i="6"/>
  <c r="M217" i="6"/>
  <c r="N217" i="6"/>
  <c r="S217" i="6" s="1"/>
  <c r="O217" i="6"/>
  <c r="R217" i="6"/>
  <c r="T217" i="6"/>
  <c r="L218" i="6"/>
  <c r="M218" i="6"/>
  <c r="N218" i="6"/>
  <c r="O218" i="6"/>
  <c r="R218" i="6"/>
  <c r="S218" i="6"/>
  <c r="T218" i="6"/>
  <c r="L219" i="6"/>
  <c r="M219" i="6"/>
  <c r="N219" i="6"/>
  <c r="O219" i="6"/>
  <c r="R219" i="6"/>
  <c r="S219" i="6"/>
  <c r="T219" i="6"/>
  <c r="L220" i="6"/>
  <c r="M220" i="6"/>
  <c r="R220" i="6" s="1"/>
  <c r="N220" i="6"/>
  <c r="O220" i="6"/>
  <c r="T220" i="6" s="1"/>
  <c r="S220" i="6"/>
  <c r="L221" i="6"/>
  <c r="M221" i="6"/>
  <c r="N221" i="6"/>
  <c r="S221" i="6" s="1"/>
  <c r="O221" i="6"/>
  <c r="R221" i="6"/>
  <c r="T221" i="6"/>
  <c r="L222" i="6"/>
  <c r="M222" i="6"/>
  <c r="R222" i="6" s="1"/>
  <c r="N222" i="6"/>
  <c r="O222" i="6"/>
  <c r="T222" i="6" s="1"/>
  <c r="S222" i="6"/>
  <c r="L223" i="6"/>
  <c r="M223" i="6"/>
  <c r="N223" i="6"/>
  <c r="S223" i="6" s="1"/>
  <c r="O223" i="6"/>
  <c r="R223" i="6"/>
  <c r="T223" i="6"/>
  <c r="L224" i="6"/>
  <c r="M224" i="6"/>
  <c r="R224" i="6" s="1"/>
  <c r="N224" i="6"/>
  <c r="O224" i="6"/>
  <c r="T224" i="6" s="1"/>
  <c r="S224" i="6"/>
  <c r="L225" i="6"/>
  <c r="M225" i="6"/>
  <c r="N225" i="6"/>
  <c r="S225" i="6" s="1"/>
  <c r="O225" i="6"/>
  <c r="R225" i="6"/>
  <c r="T225" i="6"/>
  <c r="S215" i="6"/>
  <c r="T215" i="6"/>
  <c r="R215" i="6"/>
  <c r="O215" i="6"/>
  <c r="N215" i="6"/>
  <c r="M215" i="6"/>
  <c r="L215" i="6"/>
  <c r="O214" i="6"/>
  <c r="N214" i="6"/>
  <c r="M214" i="6"/>
  <c r="L214" i="6"/>
  <c r="K204" i="6"/>
  <c r="L204" i="6"/>
  <c r="M204" i="6"/>
  <c r="N204" i="6"/>
  <c r="O204" i="6"/>
  <c r="Q204" i="6"/>
  <c r="R204" i="6"/>
  <c r="S204" i="6"/>
  <c r="T204" i="6"/>
  <c r="W204" i="6"/>
  <c r="X204" i="6"/>
  <c r="Y204" i="6"/>
  <c r="Z204" i="6"/>
  <c r="K205" i="6"/>
  <c r="L205" i="6"/>
  <c r="R205" i="6" s="1"/>
  <c r="M205" i="6"/>
  <c r="N205" i="6"/>
  <c r="T205" i="6" s="1"/>
  <c r="O205" i="6"/>
  <c r="Q205" i="6"/>
  <c r="X205" i="6" s="1"/>
  <c r="S205" i="6"/>
  <c r="K206" i="6"/>
  <c r="Q206" i="6" s="1"/>
  <c r="L206" i="6"/>
  <c r="M206" i="6"/>
  <c r="S206" i="6" s="1"/>
  <c r="N206" i="6"/>
  <c r="O206" i="6"/>
  <c r="R206" i="6"/>
  <c r="T206" i="6"/>
  <c r="K207" i="6"/>
  <c r="L207" i="6"/>
  <c r="R207" i="6" s="1"/>
  <c r="M207" i="6"/>
  <c r="N207" i="6"/>
  <c r="T207" i="6" s="1"/>
  <c r="O207" i="6"/>
  <c r="Q207" i="6"/>
  <c r="X207" i="6" s="1"/>
  <c r="S207" i="6"/>
  <c r="K208" i="6"/>
  <c r="Q208" i="6" s="1"/>
  <c r="L208" i="6"/>
  <c r="M208" i="6"/>
  <c r="S208" i="6" s="1"/>
  <c r="N208" i="6"/>
  <c r="O208" i="6"/>
  <c r="R208" i="6"/>
  <c r="T208" i="6"/>
  <c r="K209" i="6"/>
  <c r="L209" i="6"/>
  <c r="R209" i="6" s="1"/>
  <c r="M209" i="6"/>
  <c r="N209" i="6"/>
  <c r="T209" i="6" s="1"/>
  <c r="O209" i="6"/>
  <c r="Q209" i="6"/>
  <c r="X209" i="6" s="1"/>
  <c r="S209" i="6"/>
  <c r="K210" i="6"/>
  <c r="Q210" i="6" s="1"/>
  <c r="L210" i="6"/>
  <c r="M210" i="6"/>
  <c r="S210" i="6" s="1"/>
  <c r="N210" i="6"/>
  <c r="O210" i="6"/>
  <c r="R210" i="6"/>
  <c r="T210" i="6"/>
  <c r="K211" i="6"/>
  <c r="L211" i="6"/>
  <c r="R211" i="6" s="1"/>
  <c r="M211" i="6"/>
  <c r="N211" i="6"/>
  <c r="T211" i="6" s="1"/>
  <c r="O211" i="6"/>
  <c r="Q211" i="6"/>
  <c r="X211" i="6" s="1"/>
  <c r="S211" i="6"/>
  <c r="K212" i="6"/>
  <c r="Q212" i="6" s="1"/>
  <c r="L212" i="6"/>
  <c r="M212" i="6"/>
  <c r="S212" i="6" s="1"/>
  <c r="N212" i="6"/>
  <c r="O212" i="6"/>
  <c r="R212" i="6"/>
  <c r="T212" i="6"/>
  <c r="Z203" i="6"/>
  <c r="Y203" i="6"/>
  <c r="X203" i="6"/>
  <c r="W203" i="6"/>
  <c r="R203" i="6"/>
  <c r="S203" i="6"/>
  <c r="T203" i="6"/>
  <c r="Q203" i="6"/>
  <c r="K203" i="6"/>
  <c r="L203" i="6"/>
  <c r="L202" i="6"/>
  <c r="O203" i="6"/>
  <c r="N203" i="6"/>
  <c r="M203" i="6"/>
  <c r="O202" i="6"/>
  <c r="N202" i="6"/>
  <c r="M202" i="6"/>
  <c r="L190" i="6"/>
  <c r="M190" i="6"/>
  <c r="N190" i="6"/>
  <c r="S190" i="6" s="1"/>
  <c r="O190" i="6"/>
  <c r="R190" i="6"/>
  <c r="T190" i="6"/>
  <c r="L191" i="6"/>
  <c r="M191" i="6"/>
  <c r="N191" i="6"/>
  <c r="O191" i="6"/>
  <c r="R191" i="6"/>
  <c r="S191" i="6"/>
  <c r="T191" i="6"/>
  <c r="W191" i="6"/>
  <c r="X191" i="6"/>
  <c r="Y191" i="6"/>
  <c r="Z191" i="6"/>
  <c r="L192" i="6"/>
  <c r="M192" i="6"/>
  <c r="R192" i="6" s="1"/>
  <c r="N192" i="6"/>
  <c r="O192" i="6"/>
  <c r="T192" i="6" s="1"/>
  <c r="S192" i="6"/>
  <c r="L193" i="6"/>
  <c r="M193" i="6"/>
  <c r="N193" i="6"/>
  <c r="S193" i="6" s="1"/>
  <c r="O193" i="6"/>
  <c r="R193" i="6"/>
  <c r="W193" i="6" s="1"/>
  <c r="T193" i="6"/>
  <c r="L194" i="6"/>
  <c r="M194" i="6"/>
  <c r="R194" i="6" s="1"/>
  <c r="N194" i="6"/>
  <c r="O194" i="6"/>
  <c r="T194" i="6" s="1"/>
  <c r="S194" i="6"/>
  <c r="L195" i="6"/>
  <c r="M195" i="6"/>
  <c r="N195" i="6"/>
  <c r="S195" i="6" s="1"/>
  <c r="O195" i="6"/>
  <c r="R195" i="6"/>
  <c r="W195" i="6" s="1"/>
  <c r="T195" i="6"/>
  <c r="L196" i="6"/>
  <c r="M196" i="6"/>
  <c r="R196" i="6" s="1"/>
  <c r="N196" i="6"/>
  <c r="O196" i="6"/>
  <c r="T196" i="6" s="1"/>
  <c r="S196" i="6"/>
  <c r="L197" i="6"/>
  <c r="M197" i="6"/>
  <c r="N197" i="6"/>
  <c r="S197" i="6" s="1"/>
  <c r="O197" i="6"/>
  <c r="R197" i="6"/>
  <c r="W197" i="6" s="1"/>
  <c r="T197" i="6"/>
  <c r="L198" i="6"/>
  <c r="M198" i="6"/>
  <c r="R198" i="6" s="1"/>
  <c r="N198" i="6"/>
  <c r="O198" i="6"/>
  <c r="T198" i="6" s="1"/>
  <c r="S198" i="6"/>
  <c r="L199" i="6"/>
  <c r="M199" i="6"/>
  <c r="N199" i="6"/>
  <c r="S199" i="6" s="1"/>
  <c r="O199" i="6"/>
  <c r="R199" i="6"/>
  <c r="W199" i="6" s="1"/>
  <c r="T199" i="6"/>
  <c r="L200" i="6"/>
  <c r="M200" i="6"/>
  <c r="R200" i="6" s="1"/>
  <c r="N200" i="6"/>
  <c r="O200" i="6"/>
  <c r="T200" i="6" s="1"/>
  <c r="S200" i="6"/>
  <c r="T189" i="6"/>
  <c r="S189" i="6"/>
  <c r="R189" i="6"/>
  <c r="O189" i="6"/>
  <c r="N189" i="6"/>
  <c r="M189" i="6"/>
  <c r="L189" i="6"/>
  <c r="O188" i="6"/>
  <c r="N188" i="6"/>
  <c r="M188" i="6"/>
  <c r="L188" i="6"/>
  <c r="L179" i="6"/>
  <c r="M179" i="6"/>
  <c r="R179" i="6" s="1"/>
  <c r="N179" i="6"/>
  <c r="O179" i="6"/>
  <c r="T179" i="6" s="1"/>
  <c r="S179" i="6"/>
  <c r="L180" i="6"/>
  <c r="M180" i="6"/>
  <c r="N180" i="6"/>
  <c r="S180" i="6" s="1"/>
  <c r="O180" i="6"/>
  <c r="R180" i="6"/>
  <c r="W180" i="6" s="1"/>
  <c r="T180" i="6"/>
  <c r="L181" i="6"/>
  <c r="M181" i="6"/>
  <c r="R181" i="6" s="1"/>
  <c r="N181" i="6"/>
  <c r="O181" i="6"/>
  <c r="T181" i="6" s="1"/>
  <c r="L182" i="6"/>
  <c r="M182" i="6"/>
  <c r="N182" i="6"/>
  <c r="S182" i="6" s="1"/>
  <c r="O182" i="6"/>
  <c r="R182" i="6"/>
  <c r="L183" i="6"/>
  <c r="M183" i="6"/>
  <c r="R183" i="6" s="1"/>
  <c r="N183" i="6"/>
  <c r="O183" i="6"/>
  <c r="T183" i="6" s="1"/>
  <c r="S183" i="6"/>
  <c r="L184" i="6"/>
  <c r="M184" i="6"/>
  <c r="N184" i="6"/>
  <c r="S184" i="6" s="1"/>
  <c r="O184" i="6"/>
  <c r="R184" i="6"/>
  <c r="W184" i="6" s="1"/>
  <c r="T184" i="6"/>
  <c r="L185" i="6"/>
  <c r="M185" i="6"/>
  <c r="R185" i="6" s="1"/>
  <c r="N185" i="6"/>
  <c r="O185" i="6"/>
  <c r="T185" i="6" s="1"/>
  <c r="S185" i="6"/>
  <c r="L186" i="6"/>
  <c r="M186" i="6"/>
  <c r="N186" i="6"/>
  <c r="S186" i="6" s="1"/>
  <c r="O186" i="6"/>
  <c r="R186" i="6"/>
  <c r="W186" i="6" s="1"/>
  <c r="T186" i="6"/>
  <c r="T178" i="6"/>
  <c r="S178" i="6"/>
  <c r="R178" i="6"/>
  <c r="O178" i="6"/>
  <c r="N178" i="6"/>
  <c r="M178" i="6"/>
  <c r="L178" i="6"/>
  <c r="O177" i="6"/>
  <c r="N177" i="6"/>
  <c r="M177" i="6"/>
  <c r="L177" i="6"/>
  <c r="L166" i="6"/>
  <c r="M166" i="6"/>
  <c r="N166" i="6"/>
  <c r="O166" i="6"/>
  <c r="Q166" i="6"/>
  <c r="R166" i="6"/>
  <c r="S166" i="6"/>
  <c r="T166" i="6"/>
  <c r="W166" i="6"/>
  <c r="X166" i="6"/>
  <c r="Y166" i="6"/>
  <c r="Z166" i="6"/>
  <c r="L167" i="6"/>
  <c r="M167" i="6"/>
  <c r="N167" i="6"/>
  <c r="O167" i="6"/>
  <c r="Q167" i="6"/>
  <c r="R167" i="6"/>
  <c r="S167" i="6"/>
  <c r="T167" i="6"/>
  <c r="W167" i="6" s="1"/>
  <c r="X167" i="6"/>
  <c r="Y167" i="6"/>
  <c r="Z167" i="6"/>
  <c r="L168" i="6"/>
  <c r="M168" i="6"/>
  <c r="N168" i="6"/>
  <c r="O168" i="6"/>
  <c r="Q168" i="6"/>
  <c r="R168" i="6"/>
  <c r="S168" i="6"/>
  <c r="T168" i="6"/>
  <c r="W168" i="6"/>
  <c r="X168" i="6"/>
  <c r="Y168" i="6"/>
  <c r="Z168" i="6"/>
  <c r="L169" i="6"/>
  <c r="M169" i="6"/>
  <c r="N169" i="6"/>
  <c r="O169" i="6"/>
  <c r="Q169" i="6"/>
  <c r="R169" i="6"/>
  <c r="S169" i="6"/>
  <c r="T169" i="6"/>
  <c r="W169" i="6"/>
  <c r="X169" i="6"/>
  <c r="Y169" i="6"/>
  <c r="Z169" i="6"/>
  <c r="L170" i="6"/>
  <c r="M170" i="6"/>
  <c r="N170" i="6"/>
  <c r="O170" i="6"/>
  <c r="Q170" i="6"/>
  <c r="R170" i="6"/>
  <c r="S170" i="6"/>
  <c r="T170" i="6"/>
  <c r="W170" i="6"/>
  <c r="X170" i="6"/>
  <c r="Y170" i="6"/>
  <c r="Z170" i="6"/>
  <c r="L171" i="6"/>
  <c r="M171" i="6"/>
  <c r="N171" i="6"/>
  <c r="O171" i="6"/>
  <c r="Q171" i="6"/>
  <c r="R171" i="6"/>
  <c r="W171" i="6" s="1"/>
  <c r="S171" i="6"/>
  <c r="T171" i="6"/>
  <c r="X171" i="6"/>
  <c r="Y171" i="6"/>
  <c r="Z171" i="6"/>
  <c r="L172" i="6"/>
  <c r="M172" i="6"/>
  <c r="S172" i="6" s="1"/>
  <c r="N172" i="6"/>
  <c r="O172" i="6"/>
  <c r="Q172" i="6"/>
  <c r="R172" i="6"/>
  <c r="W172" i="6" s="1"/>
  <c r="T172" i="6"/>
  <c r="L173" i="6"/>
  <c r="M173" i="6"/>
  <c r="S173" i="6" s="1"/>
  <c r="N173" i="6"/>
  <c r="O173" i="6"/>
  <c r="Q173" i="6"/>
  <c r="R173" i="6"/>
  <c r="W173" i="6" s="1"/>
  <c r="T173" i="6"/>
  <c r="L174" i="6"/>
  <c r="M174" i="6"/>
  <c r="S174" i="6" s="1"/>
  <c r="N174" i="6"/>
  <c r="O174" i="6"/>
  <c r="Q174" i="6"/>
  <c r="R174" i="6"/>
  <c r="W174" i="6" s="1"/>
  <c r="T174" i="6"/>
  <c r="T165" i="6"/>
  <c r="S165" i="6"/>
  <c r="R165" i="6"/>
  <c r="Q165" i="6"/>
  <c r="O165" i="6"/>
  <c r="N165" i="6"/>
  <c r="M165" i="6"/>
  <c r="L165" i="6"/>
  <c r="O164" i="6"/>
  <c r="N164" i="6"/>
  <c r="M164" i="6"/>
  <c r="L164" i="6"/>
  <c r="L230" i="3"/>
  <c r="N230" i="3"/>
  <c r="L231" i="3"/>
  <c r="N231" i="3"/>
  <c r="L232" i="3"/>
  <c r="N232" i="3"/>
  <c r="L233" i="3"/>
  <c r="N233" i="3"/>
  <c r="L234" i="3"/>
  <c r="N234" i="3"/>
  <c r="L235" i="3"/>
  <c r="N235" i="3"/>
  <c r="L236" i="3"/>
  <c r="N236" i="3"/>
  <c r="L237" i="3"/>
  <c r="N237" i="3"/>
  <c r="L238" i="3"/>
  <c r="N238" i="3"/>
  <c r="L239" i="3"/>
  <c r="N239" i="3"/>
  <c r="L240" i="3"/>
  <c r="N240" i="3"/>
  <c r="L220" i="3"/>
  <c r="N220" i="3"/>
  <c r="L221" i="3"/>
  <c r="N221" i="3"/>
  <c r="L222" i="3"/>
  <c r="N222" i="3"/>
  <c r="L223" i="3"/>
  <c r="N223" i="3"/>
  <c r="L224" i="3"/>
  <c r="N224" i="3"/>
  <c r="L225" i="3"/>
  <c r="N225" i="3"/>
  <c r="L226" i="3"/>
  <c r="N226" i="3"/>
  <c r="L227" i="3"/>
  <c r="N227" i="3"/>
  <c r="L228" i="3"/>
  <c r="N228" i="3"/>
  <c r="L229" i="3"/>
  <c r="N229" i="3"/>
  <c r="N209" i="3"/>
  <c r="N210" i="3"/>
  <c r="N211" i="3"/>
  <c r="N212" i="3"/>
  <c r="N213" i="3"/>
  <c r="N214" i="3"/>
  <c r="N215" i="3"/>
  <c r="N216" i="3"/>
  <c r="N217" i="3"/>
  <c r="N218" i="3"/>
  <c r="N219" i="3"/>
  <c r="L209" i="3"/>
  <c r="L210" i="3"/>
  <c r="L211" i="3"/>
  <c r="L212" i="3"/>
  <c r="L213" i="3"/>
  <c r="L214" i="3"/>
  <c r="L215" i="3"/>
  <c r="L216" i="3"/>
  <c r="L217" i="3"/>
  <c r="L218" i="3"/>
  <c r="L21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188" i="3"/>
  <c r="L189" i="3"/>
  <c r="L190" i="3"/>
  <c r="L191" i="3"/>
  <c r="L192" i="3"/>
  <c r="L193" i="3"/>
  <c r="L194" i="3"/>
  <c r="L195" i="3"/>
  <c r="L196" i="3"/>
  <c r="L177" i="3"/>
  <c r="L178" i="3"/>
  <c r="L179" i="3"/>
  <c r="L180" i="3"/>
  <c r="L181" i="3"/>
  <c r="L182" i="3"/>
  <c r="L183" i="3"/>
  <c r="L184" i="3"/>
  <c r="L185" i="3"/>
  <c r="L186" i="3"/>
  <c r="L187" i="3"/>
  <c r="L167" i="3"/>
  <c r="L168" i="3"/>
  <c r="L169" i="3"/>
  <c r="L170" i="3"/>
  <c r="L171" i="3"/>
  <c r="L172" i="3"/>
  <c r="L173" i="3"/>
  <c r="L174" i="3"/>
  <c r="L175" i="3"/>
  <c r="L176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46" i="3"/>
  <c r="L147" i="3"/>
  <c r="L148" i="3"/>
  <c r="L149" i="3"/>
  <c r="L150" i="3"/>
  <c r="L151" i="3"/>
  <c r="L152" i="3"/>
  <c r="L153" i="3"/>
  <c r="L154" i="3"/>
  <c r="L136" i="3"/>
  <c r="L137" i="3"/>
  <c r="L138" i="3"/>
  <c r="L139" i="3"/>
  <c r="L140" i="3"/>
  <c r="L141" i="3"/>
  <c r="L142" i="3"/>
  <c r="L143" i="3"/>
  <c r="L144" i="3"/>
  <c r="L145" i="3"/>
  <c r="F123" i="3"/>
  <c r="F1" i="3" s="1"/>
  <c r="L124" i="3"/>
  <c r="L125" i="3"/>
  <c r="L126" i="3"/>
  <c r="L127" i="3"/>
  <c r="L128" i="3"/>
  <c r="L129" i="3"/>
  <c r="L130" i="3"/>
  <c r="L131" i="3"/>
  <c r="L132" i="3"/>
  <c r="L133" i="3"/>
  <c r="L134" i="3"/>
  <c r="L135" i="3"/>
  <c r="H123" i="3"/>
  <c r="H1" i="3" s="1"/>
  <c r="I123" i="3"/>
  <c r="I1" i="3" s="1"/>
  <c r="J123" i="3"/>
  <c r="J1" i="3" s="1"/>
  <c r="G123" i="3"/>
  <c r="G1" i="3" s="1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O98" i="6"/>
  <c r="N98" i="6"/>
  <c r="M98" i="6"/>
  <c r="L98" i="6"/>
  <c r="O97" i="6"/>
  <c r="N97" i="6"/>
  <c r="M97" i="6"/>
  <c r="L97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0" i="6"/>
  <c r="M140" i="6"/>
  <c r="N140" i="6"/>
  <c r="O140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L146" i="6"/>
  <c r="M146" i="6"/>
  <c r="N146" i="6"/>
  <c r="O146" i="6"/>
  <c r="L147" i="6"/>
  <c r="M147" i="6"/>
  <c r="N147" i="6"/>
  <c r="O147" i="6"/>
  <c r="L148" i="6"/>
  <c r="M148" i="6"/>
  <c r="N148" i="6"/>
  <c r="O148" i="6"/>
  <c r="O136" i="6"/>
  <c r="N136" i="6"/>
  <c r="M136" i="6"/>
  <c r="L136" i="6"/>
  <c r="O135" i="6"/>
  <c r="N135" i="6"/>
  <c r="M135" i="6"/>
  <c r="L135" i="6"/>
  <c r="M122" i="6"/>
  <c r="N122" i="6"/>
  <c r="O122" i="6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O121" i="6"/>
  <c r="N121" i="6"/>
  <c r="M121" i="6"/>
  <c r="O120" i="6"/>
  <c r="N120" i="6"/>
  <c r="M120" i="6"/>
  <c r="R124" i="6" s="1"/>
  <c r="M108" i="6"/>
  <c r="N108" i="6"/>
  <c r="O108" i="6"/>
  <c r="M109" i="6"/>
  <c r="N109" i="6"/>
  <c r="O109" i="6"/>
  <c r="M110" i="6"/>
  <c r="N110" i="6"/>
  <c r="O110" i="6"/>
  <c r="M111" i="6"/>
  <c r="N111" i="6"/>
  <c r="O111" i="6"/>
  <c r="M112" i="6"/>
  <c r="N112" i="6"/>
  <c r="O112" i="6"/>
  <c r="M113" i="6"/>
  <c r="N113" i="6"/>
  <c r="O113" i="6"/>
  <c r="M114" i="6"/>
  <c r="N114" i="6"/>
  <c r="O114" i="6"/>
  <c r="M115" i="6"/>
  <c r="N115" i="6"/>
  <c r="O115" i="6"/>
  <c r="M116" i="6"/>
  <c r="N116" i="6"/>
  <c r="O116" i="6"/>
  <c r="M117" i="6"/>
  <c r="N117" i="6"/>
  <c r="O117" i="6"/>
  <c r="M118" i="6"/>
  <c r="N118" i="6"/>
  <c r="O118" i="6"/>
  <c r="O107" i="6"/>
  <c r="N107" i="6"/>
  <c r="M107" i="6"/>
  <c r="O106" i="6"/>
  <c r="N106" i="6"/>
  <c r="M106" i="6"/>
  <c r="R108" i="6" s="1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C1" i="3"/>
  <c r="D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3" i="3"/>
  <c r="M95" i="6"/>
  <c r="N95" i="6"/>
  <c r="O95" i="6"/>
  <c r="O94" i="6"/>
  <c r="N94" i="6"/>
  <c r="M94" i="6"/>
  <c r="O93" i="6"/>
  <c r="N93" i="6"/>
  <c r="M93" i="6"/>
  <c r="O92" i="6"/>
  <c r="N92" i="6"/>
  <c r="M92" i="6"/>
  <c r="O91" i="6"/>
  <c r="N91" i="6"/>
  <c r="M91" i="6"/>
  <c r="O90" i="6"/>
  <c r="N90" i="6"/>
  <c r="M90" i="6"/>
  <c r="O89" i="6"/>
  <c r="N89" i="6"/>
  <c r="M89" i="6"/>
  <c r="O88" i="6"/>
  <c r="N88" i="6"/>
  <c r="M88" i="6"/>
  <c r="O87" i="6"/>
  <c r="N87" i="6"/>
  <c r="M87" i="6"/>
  <c r="O86" i="6"/>
  <c r="N86" i="6"/>
  <c r="M86" i="6"/>
  <c r="O85" i="6"/>
  <c r="N85" i="6"/>
  <c r="M85" i="6"/>
  <c r="O84" i="6"/>
  <c r="N84" i="6"/>
  <c r="M84" i="6"/>
  <c r="L78" i="6"/>
  <c r="M78" i="6"/>
  <c r="N78" i="6"/>
  <c r="O78" i="6"/>
  <c r="L79" i="6"/>
  <c r="M79" i="6"/>
  <c r="N79" i="6"/>
  <c r="O79" i="6"/>
  <c r="L80" i="6"/>
  <c r="M80" i="6"/>
  <c r="N80" i="6"/>
  <c r="O80" i="6"/>
  <c r="L81" i="6"/>
  <c r="M81" i="6"/>
  <c r="N81" i="6"/>
  <c r="O81" i="6"/>
  <c r="L82" i="6"/>
  <c r="M82" i="6"/>
  <c r="N82" i="6"/>
  <c r="O82" i="6"/>
  <c r="L77" i="6"/>
  <c r="M77" i="6"/>
  <c r="N77" i="6"/>
  <c r="O77" i="6"/>
  <c r="O76" i="6"/>
  <c r="N76" i="6"/>
  <c r="M76" i="6"/>
  <c r="L76" i="6"/>
  <c r="K63" i="6"/>
  <c r="L63" i="6"/>
  <c r="M63" i="6"/>
  <c r="N63" i="6"/>
  <c r="O63" i="6"/>
  <c r="K64" i="6"/>
  <c r="L64" i="6"/>
  <c r="M64" i="6"/>
  <c r="N64" i="6"/>
  <c r="O64" i="6"/>
  <c r="K65" i="6"/>
  <c r="L65" i="6"/>
  <c r="M65" i="6"/>
  <c r="N65" i="6"/>
  <c r="O65" i="6"/>
  <c r="K66" i="6"/>
  <c r="L66" i="6"/>
  <c r="M66" i="6"/>
  <c r="N66" i="6"/>
  <c r="O66" i="6"/>
  <c r="K67" i="6"/>
  <c r="L67" i="6"/>
  <c r="M67" i="6"/>
  <c r="N67" i="6"/>
  <c r="O67" i="6"/>
  <c r="K68" i="6"/>
  <c r="L68" i="6"/>
  <c r="M68" i="6"/>
  <c r="N68" i="6"/>
  <c r="O68" i="6"/>
  <c r="K69" i="6"/>
  <c r="L69" i="6"/>
  <c r="M69" i="6"/>
  <c r="N69" i="6"/>
  <c r="O69" i="6"/>
  <c r="K70" i="6"/>
  <c r="L70" i="6"/>
  <c r="M70" i="6"/>
  <c r="N70" i="6"/>
  <c r="O70" i="6"/>
  <c r="K71" i="6"/>
  <c r="L71" i="6"/>
  <c r="M71" i="6"/>
  <c r="N71" i="6"/>
  <c r="O71" i="6"/>
  <c r="K72" i="6"/>
  <c r="L72" i="6"/>
  <c r="M72" i="6"/>
  <c r="N72" i="6"/>
  <c r="O72" i="6"/>
  <c r="K73" i="6"/>
  <c r="L73" i="6"/>
  <c r="M73" i="6"/>
  <c r="N73" i="6"/>
  <c r="O73" i="6"/>
  <c r="O62" i="6"/>
  <c r="O61" i="6"/>
  <c r="K62" i="6"/>
  <c r="L62" i="6"/>
  <c r="M62" i="6"/>
  <c r="N62" i="6"/>
  <c r="N61" i="6"/>
  <c r="M61" i="6"/>
  <c r="L61" i="6"/>
  <c r="K61" i="6"/>
  <c r="O48" i="6"/>
  <c r="N48" i="6"/>
  <c r="M48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O49" i="6"/>
  <c r="N49" i="6"/>
  <c r="M49" i="6"/>
  <c r="R49" i="6" s="1"/>
  <c r="O30" i="6"/>
  <c r="N30" i="6"/>
  <c r="M30" i="6"/>
  <c r="R50" i="6" s="1"/>
  <c r="M32" i="6"/>
  <c r="N32" i="6"/>
  <c r="O32" i="6"/>
  <c r="M33" i="6"/>
  <c r="R33" i="6" s="1"/>
  <c r="N33" i="6"/>
  <c r="O33" i="6"/>
  <c r="M34" i="6"/>
  <c r="N34" i="6"/>
  <c r="O34" i="6"/>
  <c r="M35" i="6"/>
  <c r="R35" i="6" s="1"/>
  <c r="N35" i="6"/>
  <c r="O35" i="6"/>
  <c r="M36" i="6"/>
  <c r="N36" i="6"/>
  <c r="O36" i="6"/>
  <c r="M37" i="6"/>
  <c r="R37" i="6" s="1"/>
  <c r="N37" i="6"/>
  <c r="O37" i="6"/>
  <c r="M38" i="6"/>
  <c r="N38" i="6"/>
  <c r="O38" i="6"/>
  <c r="M39" i="6"/>
  <c r="R39" i="6" s="1"/>
  <c r="N39" i="6"/>
  <c r="O39" i="6"/>
  <c r="M40" i="6"/>
  <c r="N40" i="6"/>
  <c r="O40" i="6"/>
  <c r="M41" i="6"/>
  <c r="R41" i="6" s="1"/>
  <c r="N41" i="6"/>
  <c r="O41" i="6"/>
  <c r="M42" i="6"/>
  <c r="N42" i="6"/>
  <c r="O42" i="6"/>
  <c r="M43" i="6"/>
  <c r="R43" i="6" s="1"/>
  <c r="N43" i="6"/>
  <c r="O43" i="6"/>
  <c r="M44" i="6"/>
  <c r="N44" i="6"/>
  <c r="O44" i="6"/>
  <c r="O31" i="6"/>
  <c r="N31" i="6"/>
  <c r="M31" i="6"/>
  <c r="R31" i="6" s="1"/>
  <c r="O14" i="6"/>
  <c r="N14" i="6"/>
  <c r="M14" i="6"/>
  <c r="L14" i="6"/>
  <c r="N1" i="6"/>
  <c r="O1" i="6"/>
  <c r="M1" i="6"/>
  <c r="L1" i="6"/>
  <c r="Q49" i="6" s="1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M3" i="6"/>
  <c r="N3" i="6"/>
  <c r="O3" i="6"/>
  <c r="L3" i="6"/>
  <c r="Q3" i="6" s="1"/>
  <c r="P15" i="1"/>
  <c r="Q15" i="1"/>
  <c r="P16" i="1"/>
  <c r="Q16" i="1"/>
  <c r="R15" i="1"/>
  <c r="S15" i="1" s="1"/>
  <c r="R16" i="1"/>
  <c r="S16" i="1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G4" i="2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G11" i="2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G12" i="2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G13" i="2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G14" i="2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M2" i="3" l="1"/>
  <c r="W289" i="6"/>
  <c r="Y289" i="6"/>
  <c r="X288" i="6"/>
  <c r="Z288" i="6"/>
  <c r="W288" i="6"/>
  <c r="Y288" i="6"/>
  <c r="W287" i="6"/>
  <c r="Y287" i="6"/>
  <c r="X286" i="6"/>
  <c r="Z286" i="6"/>
  <c r="W286" i="6"/>
  <c r="Y286" i="6"/>
  <c r="W285" i="6"/>
  <c r="Y285" i="6"/>
  <c r="X284" i="6"/>
  <c r="Z284" i="6"/>
  <c r="W284" i="6"/>
  <c r="Y284" i="6"/>
  <c r="W283" i="6"/>
  <c r="Y283" i="6"/>
  <c r="X282" i="6"/>
  <c r="Z282" i="6"/>
  <c r="W282" i="6"/>
  <c r="Y282" i="6"/>
  <c r="W281" i="6"/>
  <c r="Y281" i="6"/>
  <c r="Z281" i="6"/>
  <c r="X280" i="6"/>
  <c r="Z280" i="6"/>
  <c r="W280" i="6"/>
  <c r="Y280" i="6"/>
  <c r="Z289" i="6"/>
  <c r="Z287" i="6"/>
  <c r="Z285" i="6"/>
  <c r="Z283" i="6"/>
  <c r="Z279" i="6"/>
  <c r="X279" i="6"/>
  <c r="Y279" i="6"/>
  <c r="W279" i="6"/>
  <c r="W275" i="6"/>
  <c r="Y275" i="6"/>
  <c r="X273" i="6"/>
  <c r="W272" i="6"/>
  <c r="Y272" i="6"/>
  <c r="X272" i="6"/>
  <c r="Z272" i="6"/>
  <c r="W271" i="6"/>
  <c r="Y271" i="6"/>
  <c r="X269" i="6"/>
  <c r="W268" i="6"/>
  <c r="Y268" i="6"/>
  <c r="X268" i="6"/>
  <c r="Z268" i="6"/>
  <c r="W267" i="6"/>
  <c r="Y267" i="6"/>
  <c r="W274" i="6"/>
  <c r="Y274" i="6"/>
  <c r="X274" i="6"/>
  <c r="Z274" i="6"/>
  <c r="W273" i="6"/>
  <c r="Y273" i="6"/>
  <c r="W270" i="6"/>
  <c r="Y270" i="6"/>
  <c r="X270" i="6"/>
  <c r="Z270" i="6"/>
  <c r="W269" i="6"/>
  <c r="Y269" i="6"/>
  <c r="Z275" i="6"/>
  <c r="Z273" i="6"/>
  <c r="Z271" i="6"/>
  <c r="Z269" i="6"/>
  <c r="Z267" i="6"/>
  <c r="W263" i="6"/>
  <c r="Y263" i="6"/>
  <c r="X260" i="6"/>
  <c r="Z260" i="6"/>
  <c r="W260" i="6"/>
  <c r="Y260" i="6"/>
  <c r="W259" i="6"/>
  <c r="Y259" i="6"/>
  <c r="X256" i="6"/>
  <c r="Z256" i="6"/>
  <c r="W256" i="6"/>
  <c r="Y256" i="6"/>
  <c r="W255" i="6"/>
  <c r="Y255" i="6"/>
  <c r="X263" i="6"/>
  <c r="X262" i="6"/>
  <c r="Z262" i="6"/>
  <c r="W262" i="6"/>
  <c r="Y262" i="6"/>
  <c r="W261" i="6"/>
  <c r="Y261" i="6"/>
  <c r="X259" i="6"/>
  <c r="X258" i="6"/>
  <c r="Z258" i="6"/>
  <c r="W258" i="6"/>
  <c r="Y258" i="6"/>
  <c r="W257" i="6"/>
  <c r="Y257" i="6"/>
  <c r="X254" i="6"/>
  <c r="Z254" i="6"/>
  <c r="W254" i="6"/>
  <c r="Y254" i="6"/>
  <c r="Z263" i="6"/>
  <c r="Z261" i="6"/>
  <c r="Z259" i="6"/>
  <c r="Z257" i="6"/>
  <c r="Z255" i="6"/>
  <c r="Z253" i="6"/>
  <c r="X253" i="6"/>
  <c r="Y253" i="6"/>
  <c r="W253" i="6"/>
  <c r="X248" i="6"/>
  <c r="Z248" i="6"/>
  <c r="W247" i="6"/>
  <c r="Y247" i="6"/>
  <c r="X247" i="6"/>
  <c r="Z247" i="6"/>
  <c r="X244" i="6"/>
  <c r="Z244" i="6"/>
  <c r="W243" i="6"/>
  <c r="Y243" i="6"/>
  <c r="X243" i="6"/>
  <c r="Z243" i="6"/>
  <c r="X250" i="6"/>
  <c r="Z250" i="6"/>
  <c r="W249" i="6"/>
  <c r="Y249" i="6"/>
  <c r="X249" i="6"/>
  <c r="Z249" i="6"/>
  <c r="X246" i="6"/>
  <c r="Z246" i="6"/>
  <c r="W245" i="6"/>
  <c r="Y245" i="6"/>
  <c r="X245" i="6"/>
  <c r="Z245" i="6"/>
  <c r="X242" i="6"/>
  <c r="Z242" i="6"/>
  <c r="W241" i="6"/>
  <c r="Y241" i="6"/>
  <c r="X241" i="6"/>
  <c r="Z241" i="6"/>
  <c r="Y250" i="6"/>
  <c r="Y248" i="6"/>
  <c r="Y246" i="6"/>
  <c r="Y244" i="6"/>
  <c r="Y242" i="6"/>
  <c r="Z239" i="6"/>
  <c r="W161" i="6"/>
  <c r="Y161" i="6"/>
  <c r="X161" i="6"/>
  <c r="Z161" i="6"/>
  <c r="W159" i="6"/>
  <c r="Y159" i="6"/>
  <c r="X159" i="6"/>
  <c r="Z159" i="6"/>
  <c r="W157" i="6"/>
  <c r="Y157" i="6"/>
  <c r="X157" i="6"/>
  <c r="Z157" i="6"/>
  <c r="W155" i="6"/>
  <c r="Y155" i="6"/>
  <c r="X155" i="6"/>
  <c r="Z155" i="6"/>
  <c r="W153" i="6"/>
  <c r="Y153" i="6"/>
  <c r="X153" i="6"/>
  <c r="Z153" i="6"/>
  <c r="W162" i="6"/>
  <c r="Y162" i="6"/>
  <c r="X162" i="6"/>
  <c r="Z162" i="6"/>
  <c r="W160" i="6"/>
  <c r="Y160" i="6"/>
  <c r="X160" i="6"/>
  <c r="Z160" i="6"/>
  <c r="W158" i="6"/>
  <c r="Y158" i="6"/>
  <c r="X158" i="6"/>
  <c r="Z158" i="6"/>
  <c r="W156" i="6"/>
  <c r="Y156" i="6"/>
  <c r="X156" i="6"/>
  <c r="Z156" i="6"/>
  <c r="W154" i="6"/>
  <c r="Y154" i="6"/>
  <c r="X154" i="6"/>
  <c r="Z154" i="6"/>
  <c r="X236" i="6"/>
  <c r="Z236" i="6"/>
  <c r="X235" i="6"/>
  <c r="Z235" i="6"/>
  <c r="Y236" i="6"/>
  <c r="Y235" i="6"/>
  <c r="Z228" i="6"/>
  <c r="X228" i="6"/>
  <c r="Y228" i="6"/>
  <c r="W228" i="6"/>
  <c r="X212" i="6"/>
  <c r="Z212" i="6"/>
  <c r="W212" i="6"/>
  <c r="Y212" i="6"/>
  <c r="W211" i="6"/>
  <c r="Y211" i="6"/>
  <c r="X210" i="6"/>
  <c r="Z210" i="6"/>
  <c r="W210" i="6"/>
  <c r="Y210" i="6"/>
  <c r="W209" i="6"/>
  <c r="Y209" i="6"/>
  <c r="X208" i="6"/>
  <c r="Z208" i="6"/>
  <c r="W208" i="6"/>
  <c r="Y208" i="6"/>
  <c r="W207" i="6"/>
  <c r="Y207" i="6"/>
  <c r="X206" i="6"/>
  <c r="Z206" i="6"/>
  <c r="W206" i="6"/>
  <c r="Y206" i="6"/>
  <c r="W205" i="6"/>
  <c r="Y205" i="6"/>
  <c r="Z205" i="6"/>
  <c r="Z211" i="6"/>
  <c r="Z209" i="6"/>
  <c r="Z207" i="6"/>
  <c r="X200" i="6"/>
  <c r="Z200" i="6"/>
  <c r="W200" i="6"/>
  <c r="Y200" i="6"/>
  <c r="X197" i="6"/>
  <c r="Z197" i="6"/>
  <c r="X196" i="6"/>
  <c r="Z196" i="6"/>
  <c r="W196" i="6"/>
  <c r="Y196" i="6"/>
  <c r="X193" i="6"/>
  <c r="Z193" i="6"/>
  <c r="X192" i="6"/>
  <c r="Z192" i="6"/>
  <c r="W192" i="6"/>
  <c r="Y192" i="6"/>
  <c r="X190" i="6"/>
  <c r="Z190" i="6"/>
  <c r="W190" i="6"/>
  <c r="Y190" i="6"/>
  <c r="X199" i="6"/>
  <c r="Z199" i="6"/>
  <c r="X198" i="6"/>
  <c r="Z198" i="6"/>
  <c r="W198" i="6"/>
  <c r="Y198" i="6"/>
  <c r="X195" i="6"/>
  <c r="Z195" i="6"/>
  <c r="X194" i="6"/>
  <c r="Z194" i="6"/>
  <c r="W194" i="6"/>
  <c r="Y194" i="6"/>
  <c r="Y199" i="6"/>
  <c r="Y197" i="6"/>
  <c r="Y195" i="6"/>
  <c r="Y193" i="6"/>
  <c r="W189" i="6"/>
  <c r="X184" i="6"/>
  <c r="Z184" i="6"/>
  <c r="X183" i="6"/>
  <c r="Z183" i="6"/>
  <c r="W183" i="6"/>
  <c r="Y183" i="6"/>
  <c r="X180" i="6"/>
  <c r="Z180" i="6"/>
  <c r="X179" i="6"/>
  <c r="Z179" i="6"/>
  <c r="W179" i="6"/>
  <c r="Y179" i="6"/>
  <c r="X186" i="6"/>
  <c r="Z186" i="6"/>
  <c r="X185" i="6"/>
  <c r="Z185" i="6"/>
  <c r="W185" i="6"/>
  <c r="Y185" i="6"/>
  <c r="T182" i="6"/>
  <c r="W182" i="6" s="1"/>
  <c r="S181" i="6"/>
  <c r="Z181" i="6" s="1"/>
  <c r="Y186" i="6"/>
  <c r="Y184" i="6"/>
  <c r="Y182" i="6"/>
  <c r="Y180" i="6"/>
  <c r="Z178" i="6"/>
  <c r="X178" i="6"/>
  <c r="Y178" i="6"/>
  <c r="W178" i="6"/>
  <c r="X174" i="6"/>
  <c r="Z174" i="6"/>
  <c r="X172" i="6"/>
  <c r="Z172" i="6"/>
  <c r="X173" i="6"/>
  <c r="Z173" i="6"/>
  <c r="Y174" i="6"/>
  <c r="Y173" i="6"/>
  <c r="Y172" i="6"/>
  <c r="Z165" i="6"/>
  <c r="X165" i="6"/>
  <c r="Y165" i="6"/>
  <c r="W165" i="6"/>
  <c r="T109" i="6"/>
  <c r="Q137" i="6"/>
  <c r="S99" i="6"/>
  <c r="R118" i="6"/>
  <c r="R116" i="6"/>
  <c r="R114" i="6"/>
  <c r="R112" i="6"/>
  <c r="R107" i="6"/>
  <c r="T107" i="6"/>
  <c r="T117" i="6"/>
  <c r="T115" i="6"/>
  <c r="T113" i="6"/>
  <c r="T111" i="6"/>
  <c r="R142" i="6"/>
  <c r="T142" i="6"/>
  <c r="T100" i="6"/>
  <c r="T118" i="6"/>
  <c r="T116" i="6"/>
  <c r="T114" i="6"/>
  <c r="T112" i="6"/>
  <c r="R103" i="6"/>
  <c r="R102" i="6"/>
  <c r="R117" i="6"/>
  <c r="R115" i="6"/>
  <c r="R113" i="6"/>
  <c r="R111" i="6"/>
  <c r="T110" i="6"/>
  <c r="R109" i="6"/>
  <c r="T108" i="6"/>
  <c r="S121" i="6"/>
  <c r="S107" i="6"/>
  <c r="S117" i="6"/>
  <c r="S115" i="6"/>
  <c r="S113" i="6"/>
  <c r="S111" i="6"/>
  <c r="S109" i="6"/>
  <c r="T131" i="6"/>
  <c r="T129" i="6"/>
  <c r="T127" i="6"/>
  <c r="T125" i="6"/>
  <c r="T123" i="6"/>
  <c r="Q136" i="6"/>
  <c r="S148" i="6"/>
  <c r="Q147" i="6"/>
  <c r="S144" i="6"/>
  <c r="Q143" i="6"/>
  <c r="Q140" i="6"/>
  <c r="T104" i="6"/>
  <c r="R104" i="6"/>
  <c r="T101" i="6"/>
  <c r="R101" i="6"/>
  <c r="S118" i="6"/>
  <c r="S116" i="6"/>
  <c r="S114" i="6"/>
  <c r="S112" i="6"/>
  <c r="R110" i="6"/>
  <c r="S110" i="6"/>
  <c r="S108" i="6"/>
  <c r="R136" i="6"/>
  <c r="T136" i="6"/>
  <c r="S146" i="6"/>
  <c r="Q145" i="6"/>
  <c r="T145" i="6"/>
  <c r="S142" i="6"/>
  <c r="Q141" i="6"/>
  <c r="S139" i="6"/>
  <c r="S138" i="6"/>
  <c r="S137" i="6"/>
  <c r="Q98" i="6"/>
  <c r="T103" i="6"/>
  <c r="T102" i="6"/>
  <c r="T99" i="6"/>
  <c r="R99" i="6"/>
  <c r="R121" i="6"/>
  <c r="T121" i="6"/>
  <c r="R131" i="6"/>
  <c r="R129" i="6"/>
  <c r="R127" i="6"/>
  <c r="R125" i="6"/>
  <c r="R123" i="6"/>
  <c r="T122" i="6"/>
  <c r="R122" i="6"/>
  <c r="T148" i="6"/>
  <c r="T147" i="6"/>
  <c r="R146" i="6"/>
  <c r="R145" i="6"/>
  <c r="T144" i="6"/>
  <c r="T143" i="6"/>
  <c r="T141" i="6"/>
  <c r="R141" i="6"/>
  <c r="T140" i="6"/>
  <c r="R140" i="6"/>
  <c r="T139" i="6"/>
  <c r="T138" i="6"/>
  <c r="T137" i="6"/>
  <c r="Q99" i="6"/>
  <c r="Q100" i="6"/>
  <c r="Q102" i="6"/>
  <c r="Q103" i="6"/>
  <c r="S98" i="6"/>
  <c r="S104" i="6"/>
  <c r="Q101" i="6"/>
  <c r="S100" i="6"/>
  <c r="R132" i="6"/>
  <c r="S132" i="6"/>
  <c r="T132" i="6"/>
  <c r="R130" i="6"/>
  <c r="S130" i="6"/>
  <c r="T130" i="6"/>
  <c r="R128" i="6"/>
  <c r="S128" i="6"/>
  <c r="T128" i="6"/>
  <c r="R126" i="6"/>
  <c r="S126" i="6"/>
  <c r="T126" i="6"/>
  <c r="S124" i="6"/>
  <c r="T124" i="6"/>
  <c r="S122" i="6"/>
  <c r="S136" i="6"/>
  <c r="R148" i="6"/>
  <c r="R147" i="6"/>
  <c r="T146" i="6"/>
  <c r="R144" i="6"/>
  <c r="R143" i="6"/>
  <c r="S141" i="6"/>
  <c r="S140" i="6"/>
  <c r="R139" i="6"/>
  <c r="R138" i="6"/>
  <c r="R137" i="6"/>
  <c r="R98" i="6"/>
  <c r="T98" i="6"/>
  <c r="Q104" i="6"/>
  <c r="S103" i="6"/>
  <c r="S102" i="6"/>
  <c r="S101" i="6"/>
  <c r="R100" i="6"/>
  <c r="S131" i="6"/>
  <c r="S129" i="6"/>
  <c r="S127" i="6"/>
  <c r="S125" i="6"/>
  <c r="S123" i="6"/>
  <c r="Q148" i="6"/>
  <c r="S147" i="6"/>
  <c r="Q146" i="6"/>
  <c r="S145" i="6"/>
  <c r="Q144" i="6"/>
  <c r="S143" i="6"/>
  <c r="Q142" i="6"/>
  <c r="Q139" i="6"/>
  <c r="Q138" i="6"/>
  <c r="L1" i="3"/>
  <c r="S95" i="6"/>
  <c r="R95" i="6"/>
  <c r="R85" i="6"/>
  <c r="T85" i="6"/>
  <c r="R87" i="6"/>
  <c r="T87" i="6"/>
  <c r="R89" i="6"/>
  <c r="T89" i="6"/>
  <c r="R91" i="6"/>
  <c r="T91" i="6"/>
  <c r="T95" i="6"/>
  <c r="R93" i="6"/>
  <c r="T93" i="6"/>
  <c r="S85" i="6"/>
  <c r="R86" i="6"/>
  <c r="T86" i="6"/>
  <c r="S87" i="6"/>
  <c r="R88" i="6"/>
  <c r="T88" i="6"/>
  <c r="S89" i="6"/>
  <c r="R90" i="6"/>
  <c r="T90" i="6"/>
  <c r="S91" i="6"/>
  <c r="R92" i="6"/>
  <c r="T92" i="6"/>
  <c r="S93" i="6"/>
  <c r="R94" i="6"/>
  <c r="T94" i="6"/>
  <c r="S94" i="6"/>
  <c r="S92" i="6"/>
  <c r="S90" i="6"/>
  <c r="S88" i="6"/>
  <c r="S86" i="6"/>
  <c r="Q85" i="6"/>
  <c r="Q86" i="6"/>
  <c r="Q87" i="6"/>
  <c r="Q88" i="6"/>
  <c r="Q89" i="6"/>
  <c r="Q90" i="6"/>
  <c r="Q91" i="6"/>
  <c r="Q92" i="6"/>
  <c r="Q93" i="6"/>
  <c r="Q94" i="6"/>
  <c r="Q95" i="6"/>
  <c r="T77" i="6"/>
  <c r="R77" i="6"/>
  <c r="T82" i="6"/>
  <c r="R82" i="6"/>
  <c r="T81" i="6"/>
  <c r="Q77" i="6"/>
  <c r="S82" i="6"/>
  <c r="Q82" i="6"/>
  <c r="S81" i="6"/>
  <c r="Q81" i="6"/>
  <c r="S80" i="6"/>
  <c r="Q80" i="6"/>
  <c r="S79" i="6"/>
  <c r="Q79" i="6"/>
  <c r="S78" i="6"/>
  <c r="Q78" i="6"/>
  <c r="R81" i="6"/>
  <c r="T80" i="6"/>
  <c r="R80" i="6"/>
  <c r="T79" i="6"/>
  <c r="R79" i="6"/>
  <c r="T78" i="6"/>
  <c r="R78" i="6"/>
  <c r="S77" i="6"/>
  <c r="S28" i="6"/>
  <c r="Q28" i="6"/>
  <c r="S27" i="6"/>
  <c r="Q27" i="6"/>
  <c r="S26" i="6"/>
  <c r="Q26" i="6"/>
  <c r="S25" i="6"/>
  <c r="Q25" i="6"/>
  <c r="S24" i="6"/>
  <c r="Q24" i="6"/>
  <c r="S23" i="6"/>
  <c r="Q23" i="6"/>
  <c r="S22" i="6"/>
  <c r="Q22" i="6"/>
  <c r="S21" i="6"/>
  <c r="Q21" i="6"/>
  <c r="R63" i="6"/>
  <c r="T63" i="6"/>
  <c r="U72" i="6"/>
  <c r="S72" i="6"/>
  <c r="U70" i="6"/>
  <c r="Q72" i="6"/>
  <c r="S70" i="6"/>
  <c r="Q70" i="6"/>
  <c r="U68" i="6"/>
  <c r="U64" i="6"/>
  <c r="T20" i="6"/>
  <c r="R20" i="6"/>
  <c r="T19" i="6"/>
  <c r="R19" i="6"/>
  <c r="T18" i="6"/>
  <c r="R18" i="6"/>
  <c r="T17" i="6"/>
  <c r="R17" i="6"/>
  <c r="T16" i="6"/>
  <c r="R16" i="6"/>
  <c r="T15" i="6"/>
  <c r="R15" i="6"/>
  <c r="T51" i="6"/>
  <c r="Q62" i="6"/>
  <c r="S63" i="6"/>
  <c r="U62" i="6"/>
  <c r="S62" i="6"/>
  <c r="U63" i="6"/>
  <c r="U73" i="6"/>
  <c r="S73" i="6"/>
  <c r="Q73" i="6"/>
  <c r="U71" i="6"/>
  <c r="S71" i="6"/>
  <c r="Q71" i="6"/>
  <c r="U69" i="6"/>
  <c r="S69" i="6"/>
  <c r="Q69" i="6"/>
  <c r="S20" i="6"/>
  <c r="Q20" i="6"/>
  <c r="S19" i="6"/>
  <c r="Q19" i="6"/>
  <c r="S18" i="6"/>
  <c r="Q18" i="6"/>
  <c r="S17" i="6"/>
  <c r="Q17" i="6"/>
  <c r="S16" i="6"/>
  <c r="Q16" i="6"/>
  <c r="S15" i="6"/>
  <c r="Q15" i="6"/>
  <c r="R62" i="6"/>
  <c r="T62" i="6"/>
  <c r="S68" i="6"/>
  <c r="Q68" i="6"/>
  <c r="U67" i="6"/>
  <c r="S67" i="6"/>
  <c r="Q67" i="6"/>
  <c r="U66" i="6"/>
  <c r="S66" i="6"/>
  <c r="Q66" i="6"/>
  <c r="U65" i="6"/>
  <c r="S65" i="6"/>
  <c r="Q65" i="6"/>
  <c r="S64" i="6"/>
  <c r="Q64" i="6"/>
  <c r="Q63" i="6"/>
  <c r="T28" i="6"/>
  <c r="R28" i="6"/>
  <c r="T27" i="6"/>
  <c r="R27" i="6"/>
  <c r="T26" i="6"/>
  <c r="R26" i="6"/>
  <c r="T25" i="6"/>
  <c r="R25" i="6"/>
  <c r="T24" i="6"/>
  <c r="R24" i="6"/>
  <c r="T23" i="6"/>
  <c r="R23" i="6"/>
  <c r="T22" i="6"/>
  <c r="R22" i="6"/>
  <c r="T21" i="6"/>
  <c r="R21" i="6"/>
  <c r="T73" i="6"/>
  <c r="R73" i="6"/>
  <c r="T72" i="6"/>
  <c r="R72" i="6"/>
  <c r="T71" i="6"/>
  <c r="R71" i="6"/>
  <c r="T70" i="6"/>
  <c r="R70" i="6"/>
  <c r="T69" i="6"/>
  <c r="R69" i="6"/>
  <c r="T68" i="6"/>
  <c r="R68" i="6"/>
  <c r="T67" i="6"/>
  <c r="R67" i="6"/>
  <c r="T66" i="6"/>
  <c r="R66" i="6"/>
  <c r="T65" i="6"/>
  <c r="R65" i="6"/>
  <c r="T64" i="6"/>
  <c r="R64" i="6"/>
  <c r="S49" i="6"/>
  <c r="T57" i="6"/>
  <c r="T53" i="6"/>
  <c r="T56" i="6"/>
  <c r="T55" i="6"/>
  <c r="T52" i="6"/>
  <c r="S50" i="6"/>
  <c r="T49" i="6"/>
  <c r="T58" i="6"/>
  <c r="T54" i="6"/>
  <c r="S58" i="6"/>
  <c r="Q58" i="6"/>
  <c r="Q57" i="6"/>
  <c r="S56" i="6"/>
  <c r="Q56" i="6"/>
  <c r="Q55" i="6"/>
  <c r="S54" i="6"/>
  <c r="Q54" i="6"/>
  <c r="Q53" i="6"/>
  <c r="S52" i="6"/>
  <c r="Q52" i="6"/>
  <c r="Q51" i="6"/>
  <c r="Q50" i="6"/>
  <c r="T50" i="6"/>
  <c r="R58" i="6"/>
  <c r="R57" i="6"/>
  <c r="S57" i="6"/>
  <c r="R56" i="6"/>
  <c r="Y56" i="6" s="1"/>
  <c r="R55" i="6"/>
  <c r="S55" i="6"/>
  <c r="R54" i="6"/>
  <c r="R53" i="6"/>
  <c r="S53" i="6"/>
  <c r="R52" i="6"/>
  <c r="Y52" i="6" s="1"/>
  <c r="R51" i="6"/>
  <c r="S51" i="6"/>
  <c r="R44" i="6"/>
  <c r="S43" i="6"/>
  <c r="R42" i="6"/>
  <c r="S41" i="6"/>
  <c r="R40" i="6"/>
  <c r="R38" i="6"/>
  <c r="T36" i="6"/>
  <c r="R36" i="6"/>
  <c r="T34" i="6"/>
  <c r="T32" i="6"/>
  <c r="T43" i="6"/>
  <c r="T41" i="6"/>
  <c r="Y41" i="6" s="1"/>
  <c r="S40" i="6"/>
  <c r="T39" i="6"/>
  <c r="T37" i="6"/>
  <c r="S36" i="6"/>
  <c r="T35" i="6"/>
  <c r="S34" i="6"/>
  <c r="T33" i="6"/>
  <c r="S32" i="6"/>
  <c r="S31" i="6"/>
  <c r="T44" i="6"/>
  <c r="T42" i="6"/>
  <c r="T40" i="6"/>
  <c r="S39" i="6"/>
  <c r="T38" i="6"/>
  <c r="S37" i="6"/>
  <c r="S35" i="6"/>
  <c r="R34" i="6"/>
  <c r="S33" i="6"/>
  <c r="R32" i="6"/>
  <c r="Q32" i="6"/>
  <c r="Q33" i="6"/>
  <c r="Q34" i="6"/>
  <c r="Q35" i="6"/>
  <c r="Q36" i="6"/>
  <c r="Q37" i="6"/>
  <c r="Q40" i="6"/>
  <c r="Q44" i="6"/>
  <c r="Q42" i="6"/>
  <c r="Q39" i="6"/>
  <c r="Q38" i="6"/>
  <c r="Q31" i="6"/>
  <c r="T31" i="6"/>
  <c r="S44" i="6"/>
  <c r="Q43" i="6"/>
  <c r="S42" i="6"/>
  <c r="Q41" i="6"/>
  <c r="S38" i="6"/>
  <c r="S3" i="6"/>
  <c r="T11" i="6"/>
  <c r="R11" i="6"/>
  <c r="T10" i="6"/>
  <c r="R10" i="6"/>
  <c r="T9" i="6"/>
  <c r="R9" i="6"/>
  <c r="T8" i="6"/>
  <c r="R8" i="6"/>
  <c r="T7" i="6"/>
  <c r="R7" i="6"/>
  <c r="T6" i="6"/>
  <c r="R6" i="6"/>
  <c r="T5" i="6"/>
  <c r="R5" i="6"/>
  <c r="T4" i="6"/>
  <c r="R4" i="6"/>
  <c r="T3" i="6"/>
  <c r="R3" i="6"/>
  <c r="S11" i="6"/>
  <c r="Q11" i="6"/>
  <c r="S10" i="6"/>
  <c r="Q10" i="6"/>
  <c r="S9" i="6"/>
  <c r="Q9" i="6"/>
  <c r="S8" i="6"/>
  <c r="Q8" i="6"/>
  <c r="S7" i="6"/>
  <c r="Q7" i="6"/>
  <c r="S6" i="6"/>
  <c r="Q6" i="6"/>
  <c r="S5" i="6"/>
  <c r="Q5" i="6"/>
  <c r="S4" i="6"/>
  <c r="Q4" i="6"/>
  <c r="Z266" i="6" l="1"/>
  <c r="X266" i="6"/>
  <c r="Y266" i="6"/>
  <c r="W266" i="6"/>
  <c r="X239" i="6"/>
  <c r="Y239" i="6"/>
  <c r="W239" i="6"/>
  <c r="Z151" i="6"/>
  <c r="X151" i="6"/>
  <c r="Y151" i="6"/>
  <c r="W151" i="6"/>
  <c r="Z189" i="6"/>
  <c r="Y189" i="6"/>
  <c r="X189" i="6"/>
  <c r="W181" i="6"/>
  <c r="X181" i="6"/>
  <c r="Z182" i="6"/>
  <c r="Y181" i="6"/>
  <c r="X182" i="6"/>
  <c r="Y115" i="6"/>
  <c r="X148" i="6"/>
  <c r="Z107" i="6"/>
  <c r="Y136" i="6"/>
  <c r="Z118" i="6"/>
  <c r="Y108" i="6"/>
  <c r="Z110" i="6"/>
  <c r="X111" i="6"/>
  <c r="Y112" i="6"/>
  <c r="Y107" i="6"/>
  <c r="W109" i="6"/>
  <c r="Y117" i="6"/>
  <c r="X114" i="6"/>
  <c r="X118" i="6"/>
  <c r="Z143" i="6"/>
  <c r="Y118" i="6"/>
  <c r="Y110" i="6"/>
  <c r="X112" i="6"/>
  <c r="X116" i="6"/>
  <c r="X144" i="6"/>
  <c r="Z98" i="6"/>
  <c r="Z114" i="6"/>
  <c r="W114" i="6"/>
  <c r="X110" i="6"/>
  <c r="X109" i="6"/>
  <c r="X113" i="6"/>
  <c r="X117" i="6"/>
  <c r="Y113" i="6"/>
  <c r="Y114" i="6"/>
  <c r="W118" i="6"/>
  <c r="Y111" i="6"/>
  <c r="W107" i="6"/>
  <c r="Z112" i="6"/>
  <c r="Y116" i="6"/>
  <c r="X145" i="6"/>
  <c r="X136" i="6"/>
  <c r="Z136" i="6"/>
  <c r="Z145" i="6"/>
  <c r="Z147" i="6"/>
  <c r="W103" i="6"/>
  <c r="Z137" i="6"/>
  <c r="Z108" i="6"/>
  <c r="Z116" i="6"/>
  <c r="W108" i="6"/>
  <c r="X107" i="6"/>
  <c r="Y109" i="6"/>
  <c r="W111" i="6"/>
  <c r="X115" i="6"/>
  <c r="W112" i="6"/>
  <c r="W116" i="6"/>
  <c r="W136" i="6"/>
  <c r="Y145" i="6"/>
  <c r="W142" i="6"/>
  <c r="W104" i="6"/>
  <c r="Y98" i="6"/>
  <c r="Y143" i="6"/>
  <c r="X146" i="6"/>
  <c r="W148" i="6"/>
  <c r="Z109" i="6"/>
  <c r="Z111" i="6"/>
  <c r="Z113" i="6"/>
  <c r="Z115" i="6"/>
  <c r="Z117" i="6"/>
  <c r="X108" i="6"/>
  <c r="W110" i="6"/>
  <c r="W113" i="6"/>
  <c r="W115" i="6"/>
  <c r="W117" i="6"/>
  <c r="X100" i="6"/>
  <c r="Z144" i="6"/>
  <c r="Y147" i="6"/>
  <c r="X147" i="6"/>
  <c r="X98" i="6"/>
  <c r="X139" i="6"/>
  <c r="Z139" i="6"/>
  <c r="Y139" i="6"/>
  <c r="W143" i="6"/>
  <c r="Y137" i="6"/>
  <c r="Y101" i="6"/>
  <c r="Z101" i="6"/>
  <c r="X101" i="6"/>
  <c r="W102" i="6"/>
  <c r="Y102" i="6"/>
  <c r="Z102" i="6"/>
  <c r="X102" i="6"/>
  <c r="W99" i="6"/>
  <c r="Y99" i="6"/>
  <c r="X99" i="6"/>
  <c r="Z99" i="6"/>
  <c r="W140" i="6"/>
  <c r="Z140" i="6"/>
  <c r="X141" i="6"/>
  <c r="Y141" i="6"/>
  <c r="W146" i="6"/>
  <c r="Y144" i="6"/>
  <c r="Y146" i="6"/>
  <c r="Y148" i="6"/>
  <c r="X143" i="6"/>
  <c r="Z146" i="6"/>
  <c r="Z148" i="6"/>
  <c r="W98" i="6"/>
  <c r="W138" i="6"/>
  <c r="Y138" i="6"/>
  <c r="X138" i="6"/>
  <c r="Z138" i="6"/>
  <c r="X142" i="6"/>
  <c r="Z142" i="6"/>
  <c r="Y142" i="6"/>
  <c r="Y104" i="6"/>
  <c r="X104" i="6"/>
  <c r="Z104" i="6"/>
  <c r="X137" i="6"/>
  <c r="Y140" i="6"/>
  <c r="Z141" i="6"/>
  <c r="W144" i="6"/>
  <c r="W147" i="6"/>
  <c r="W137" i="6"/>
  <c r="W101" i="6"/>
  <c r="X103" i="6"/>
  <c r="Z103" i="6"/>
  <c r="Y103" i="6"/>
  <c r="W100" i="6"/>
  <c r="Z100" i="6"/>
  <c r="Y100" i="6"/>
  <c r="W139" i="6"/>
  <c r="X140" i="6"/>
  <c r="W141" i="6"/>
  <c r="W145" i="6"/>
  <c r="W56" i="6"/>
  <c r="W58" i="6"/>
  <c r="Y58" i="6"/>
  <c r="W85" i="6"/>
  <c r="X89" i="6"/>
  <c r="W95" i="6"/>
  <c r="X92" i="6"/>
  <c r="X88" i="6"/>
  <c r="Z93" i="6"/>
  <c r="Y95" i="6"/>
  <c r="W89" i="6"/>
  <c r="X85" i="6"/>
  <c r="X95" i="6"/>
  <c r="Z95" i="6"/>
  <c r="Y94" i="6"/>
  <c r="Y89" i="6"/>
  <c r="Z86" i="6"/>
  <c r="Y85" i="6"/>
  <c r="Y93" i="6"/>
  <c r="W91" i="6"/>
  <c r="Z89" i="6"/>
  <c r="Z85" i="6"/>
  <c r="X90" i="6"/>
  <c r="X94" i="6"/>
  <c r="Z92" i="6"/>
  <c r="Y91" i="6"/>
  <c r="W88" i="6"/>
  <c r="W87" i="6"/>
  <c r="W93" i="6"/>
  <c r="Z94" i="6"/>
  <c r="Z90" i="6"/>
  <c r="X93" i="6"/>
  <c r="W92" i="6"/>
  <c r="X91" i="6"/>
  <c r="Y90" i="6"/>
  <c r="Y87" i="6"/>
  <c r="X86" i="6"/>
  <c r="X81" i="6"/>
  <c r="Y92" i="6"/>
  <c r="Z91" i="6"/>
  <c r="Z87" i="6"/>
  <c r="Y86" i="6"/>
  <c r="W94" i="6"/>
  <c r="W90" i="6"/>
  <c r="X87" i="6"/>
  <c r="W86" i="6"/>
  <c r="Z88" i="6"/>
  <c r="Y88" i="6"/>
  <c r="Y80" i="6"/>
  <c r="X79" i="6"/>
  <c r="Z77" i="6"/>
  <c r="W79" i="6"/>
  <c r="W77" i="6"/>
  <c r="X78" i="6"/>
  <c r="X80" i="6"/>
  <c r="W81" i="6"/>
  <c r="X82" i="6"/>
  <c r="Y77" i="6"/>
  <c r="Y78" i="6"/>
  <c r="Y82" i="6"/>
  <c r="X77" i="6"/>
  <c r="Z78" i="6"/>
  <c r="Z79" i="6"/>
  <c r="Z80" i="6"/>
  <c r="Z81" i="6"/>
  <c r="Z82" i="6"/>
  <c r="Y79" i="6"/>
  <c r="Y81" i="6"/>
  <c r="W78" i="6"/>
  <c r="W80" i="6"/>
  <c r="W82" i="6"/>
  <c r="Z62" i="6"/>
  <c r="W35" i="6"/>
  <c r="X40" i="6"/>
  <c r="W32" i="6"/>
  <c r="Y39" i="6"/>
  <c r="X33" i="6"/>
  <c r="X35" i="6"/>
  <c r="W40" i="6"/>
  <c r="X49" i="6"/>
  <c r="W69" i="6"/>
  <c r="W70" i="6"/>
  <c r="W71" i="6"/>
  <c r="W72" i="6"/>
  <c r="W73" i="6"/>
  <c r="W63" i="6"/>
  <c r="Y63" i="6"/>
  <c r="X63" i="6"/>
  <c r="Z63" i="6"/>
  <c r="W66" i="6"/>
  <c r="Y66" i="6"/>
  <c r="X66" i="6"/>
  <c r="Z66" i="6"/>
  <c r="W68" i="6"/>
  <c r="Y68" i="6"/>
  <c r="X68" i="6"/>
  <c r="Z68" i="6"/>
  <c r="Z69" i="6"/>
  <c r="Y69" i="6"/>
  <c r="Z71" i="6"/>
  <c r="Y71" i="6"/>
  <c r="Z73" i="6"/>
  <c r="Y73" i="6"/>
  <c r="W62" i="6"/>
  <c r="X62" i="6"/>
  <c r="Z70" i="6"/>
  <c r="Y70" i="6"/>
  <c r="Z72" i="6"/>
  <c r="Y72" i="6"/>
  <c r="W64" i="6"/>
  <c r="Y64" i="6"/>
  <c r="X64" i="6"/>
  <c r="Z64" i="6"/>
  <c r="W65" i="6"/>
  <c r="Y65" i="6"/>
  <c r="X65" i="6"/>
  <c r="Z65" i="6"/>
  <c r="W67" i="6"/>
  <c r="Y67" i="6"/>
  <c r="X67" i="6"/>
  <c r="Z67" i="6"/>
  <c r="X69" i="6"/>
  <c r="X71" i="6"/>
  <c r="X73" i="6"/>
  <c r="Y62" i="6"/>
  <c r="X70" i="6"/>
  <c r="X72" i="6"/>
  <c r="Y49" i="6"/>
  <c r="Z56" i="6"/>
  <c r="Y44" i="6"/>
  <c r="Z49" i="6"/>
  <c r="W52" i="6"/>
  <c r="X44" i="6"/>
  <c r="W49" i="6"/>
  <c r="Z52" i="6"/>
  <c r="W51" i="6"/>
  <c r="Y54" i="6"/>
  <c r="W55" i="6"/>
  <c r="X57" i="6"/>
  <c r="W50" i="6"/>
  <c r="Y51" i="6"/>
  <c r="Z55" i="6"/>
  <c r="Y53" i="6"/>
  <c r="Z51" i="6"/>
  <c r="Y50" i="6"/>
  <c r="X53" i="6"/>
  <c r="W17" i="6"/>
  <c r="X43" i="6"/>
  <c r="Y55" i="6"/>
  <c r="Y57" i="6"/>
  <c r="Z53" i="6"/>
  <c r="Z57" i="6"/>
  <c r="W54" i="6"/>
  <c r="Y43" i="6"/>
  <c r="W33" i="6"/>
  <c r="W34" i="6"/>
  <c r="Y37" i="6"/>
  <c r="W20" i="6"/>
  <c r="Y36" i="6"/>
  <c r="Z17" i="6"/>
  <c r="Z50" i="6"/>
  <c r="Z54" i="6"/>
  <c r="Z58" i="6"/>
  <c r="X51" i="6"/>
  <c r="X55" i="6"/>
  <c r="X50" i="6"/>
  <c r="X54" i="6"/>
  <c r="X58" i="6"/>
  <c r="W53" i="6"/>
  <c r="W57" i="6"/>
  <c r="X52" i="6"/>
  <c r="X56" i="6"/>
  <c r="Z26" i="6"/>
  <c r="Z28" i="6"/>
  <c r="W24" i="6"/>
  <c r="W43" i="6"/>
  <c r="X42" i="6"/>
  <c r="Y31" i="6"/>
  <c r="X16" i="6"/>
  <c r="W22" i="6"/>
  <c r="X36" i="6"/>
  <c r="Z43" i="6"/>
  <c r="X32" i="6"/>
  <c r="Z41" i="6"/>
  <c r="W31" i="6"/>
  <c r="X18" i="6"/>
  <c r="W19" i="6"/>
  <c r="W21" i="6"/>
  <c r="W23" i="6"/>
  <c r="W25" i="6"/>
  <c r="W27" i="6"/>
  <c r="Z37" i="6"/>
  <c r="X39" i="6"/>
  <c r="Y18" i="6"/>
  <c r="W26" i="6"/>
  <c r="W36" i="6"/>
  <c r="X37" i="6"/>
  <c r="Z39" i="6"/>
  <c r="X41" i="6"/>
  <c r="W28" i="6"/>
  <c r="X34" i="6"/>
  <c r="Y32" i="6"/>
  <c r="Y34" i="6"/>
  <c r="W39" i="6"/>
  <c r="Z15" i="6"/>
  <c r="Z16" i="6"/>
  <c r="Z18" i="6"/>
  <c r="Z19" i="6"/>
  <c r="Z20" i="6"/>
  <c r="Z21" i="6"/>
  <c r="Z22" i="6"/>
  <c r="Z23" i="6"/>
  <c r="Z24" i="6"/>
  <c r="Z25" i="6"/>
  <c r="Z27" i="6"/>
  <c r="Y42" i="6"/>
  <c r="Y16" i="6"/>
  <c r="X17" i="6"/>
  <c r="X28" i="6"/>
  <c r="X19" i="6"/>
  <c r="X20" i="6"/>
  <c r="X21" i="6"/>
  <c r="X22" i="6"/>
  <c r="X23" i="6"/>
  <c r="X24" i="6"/>
  <c r="X25" i="6"/>
  <c r="X26" i="6"/>
  <c r="X27" i="6"/>
  <c r="Y33" i="6"/>
  <c r="Y35" i="6"/>
  <c r="W38" i="6"/>
  <c r="W16" i="6"/>
  <c r="W18" i="6"/>
  <c r="Z40" i="6"/>
  <c r="W15" i="6"/>
  <c r="W41" i="6"/>
  <c r="Y17" i="6"/>
  <c r="Y28" i="6"/>
  <c r="Z32" i="6"/>
  <c r="Z34" i="6"/>
  <c r="Z36" i="6"/>
  <c r="Y19" i="6"/>
  <c r="Y20" i="6"/>
  <c r="Y21" i="6"/>
  <c r="Y22" i="6"/>
  <c r="Y23" i="6"/>
  <c r="Y24" i="6"/>
  <c r="Y25" i="6"/>
  <c r="Y26" i="6"/>
  <c r="Y27" i="6"/>
  <c r="Z44" i="6"/>
  <c r="Z35" i="6"/>
  <c r="Y38" i="6"/>
  <c r="Z38" i="6"/>
  <c r="Y40" i="6"/>
  <c r="Z33" i="6"/>
  <c r="W37" i="6"/>
  <c r="Z42" i="6"/>
  <c r="Z31" i="6"/>
  <c r="X15" i="6"/>
  <c r="X31" i="6"/>
  <c r="Y15" i="6"/>
  <c r="X38" i="6"/>
  <c r="W42" i="6"/>
  <c r="W44" i="6"/>
  <c r="Z11" i="6"/>
  <c r="Z5" i="6"/>
  <c r="Z7" i="6"/>
  <c r="Z9" i="6"/>
  <c r="W4" i="6"/>
  <c r="W5" i="6"/>
  <c r="W6" i="6"/>
  <c r="W7" i="6"/>
  <c r="W8" i="6"/>
  <c r="W9" i="6"/>
  <c r="W10" i="6"/>
  <c r="W11" i="6"/>
  <c r="Z3" i="6"/>
  <c r="Z4" i="6"/>
  <c r="Z6" i="6"/>
  <c r="Z8" i="6"/>
  <c r="Z10" i="6"/>
  <c r="W3" i="6"/>
  <c r="Y4" i="6"/>
  <c r="Y5" i="6"/>
  <c r="Y6" i="6"/>
  <c r="Y7" i="6"/>
  <c r="Y8" i="6"/>
  <c r="Y9" i="6"/>
  <c r="Y10" i="6"/>
  <c r="Y11" i="6"/>
  <c r="X3" i="6"/>
  <c r="X4" i="6"/>
  <c r="X5" i="6"/>
  <c r="X6" i="6"/>
  <c r="X7" i="6"/>
  <c r="X8" i="6"/>
  <c r="X9" i="6"/>
  <c r="X10" i="6"/>
  <c r="X11" i="6"/>
  <c r="Y3" i="6"/>
</calcChain>
</file>

<file path=xl/sharedStrings.xml><?xml version="1.0" encoding="utf-8"?>
<sst xmlns="http://schemas.openxmlformats.org/spreadsheetml/2006/main" count="990" uniqueCount="312">
  <si>
    <t>Win</t>
  </si>
  <si>
    <t>Div</t>
  </si>
  <si>
    <t>H. No.</t>
  </si>
  <si>
    <t>Horse Name</t>
  </si>
  <si>
    <t>Gear</t>
  </si>
  <si>
    <t>Horse</t>
  </si>
  <si>
    <t>Rating</t>
  </si>
  <si>
    <t>H. Wt</t>
  </si>
  <si>
    <t>HCP Wt</t>
  </si>
  <si>
    <t>C. Wt</t>
  </si>
  <si>
    <t>Bar</t>
  </si>
  <si>
    <t>Jockey</t>
  </si>
  <si>
    <t>Trainer</t>
  </si>
  <si>
    <t>Running</t>
  </si>
  <si>
    <t>Position</t>
  </si>
  <si>
    <t>Pl</t>
  </si>
  <si>
    <t>Time</t>
  </si>
  <si>
    <t>LBW</t>
  </si>
  <si>
    <t>VOYAGER</t>
  </si>
  <si>
    <t>SILK ROUTE</t>
  </si>
  <si>
    <t>ROAN RANGER</t>
  </si>
  <si>
    <t>ASPEN</t>
  </si>
  <si>
    <t>MISS STREISAND</t>
  </si>
  <si>
    <t>MAI DARKO</t>
  </si>
  <si>
    <t>IN BOCCA AL LUPO</t>
  </si>
  <si>
    <t>RACING TALENT</t>
  </si>
  <si>
    <t>BRAHMS AND LISZT</t>
  </si>
  <si>
    <t>PUSONG PINOY</t>
  </si>
  <si>
    <t>DOMINY</t>
  </si>
  <si>
    <t>PERKINS</t>
  </si>
  <si>
    <t>HELEN</t>
  </si>
  <si>
    <t>MARGAUX</t>
  </si>
  <si>
    <t>Length</t>
  </si>
  <si>
    <t>Width</t>
  </si>
  <si>
    <t>Poly</t>
  </si>
  <si>
    <t>Turf</t>
  </si>
  <si>
    <t>Track Type</t>
  </si>
  <si>
    <t>Sand</t>
  </si>
  <si>
    <t>Track No.</t>
  </si>
  <si>
    <t>Track1</t>
  </si>
  <si>
    <t>Track2</t>
  </si>
  <si>
    <t>Track3</t>
  </si>
  <si>
    <t>Ending</t>
  </si>
  <si>
    <t>Legend</t>
  </si>
  <si>
    <t>Bar: Barrier</t>
  </si>
  <si>
    <t>C: Club</t>
  </si>
  <si>
    <t>Cl: Class</t>
  </si>
  <si>
    <t>C. Wt: Carried Weight</t>
  </si>
  <si>
    <t>Dist: Distance</t>
  </si>
  <si>
    <t>G: Track Going</t>
  </si>
  <si>
    <t>H. Wt: Horse Weight</t>
  </si>
  <si>
    <t>LBW: Margin From Winning Horse/ Length behind Winner</t>
  </si>
  <si>
    <t>Pl: Placing</t>
  </si>
  <si>
    <t>Rtg: Rating</t>
  </si>
  <si>
    <t>Running Position: Running Position (Last 800-400-Finish)</t>
  </si>
  <si>
    <t>T: Track</t>
  </si>
  <si>
    <t>NOVA STRIKE</t>
  </si>
  <si>
    <t>COUNTOFMONTECRISTO</t>
  </si>
  <si>
    <t>STAR STRIKE</t>
  </si>
  <si>
    <t>DEIMOS</t>
  </si>
  <si>
    <t>SUN PIONEER</t>
  </si>
  <si>
    <t>WONDERFUL</t>
  </si>
  <si>
    <t>LIM'S SAMURAI</t>
  </si>
  <si>
    <t>Track</t>
  </si>
  <si>
    <t>BEAR WITNESS</t>
  </si>
  <si>
    <t>WINTERFELL</t>
  </si>
  <si>
    <t>SUPER DAN</t>
  </si>
  <si>
    <t>LEON</t>
  </si>
  <si>
    <t>LIM'S SPARKLE</t>
  </si>
  <si>
    <t>SUCCESS COME TRUE</t>
  </si>
  <si>
    <t>COUNTRY BOSS</t>
  </si>
  <si>
    <t>SUPER ACE</t>
  </si>
  <si>
    <t>O'REILLY STAR</t>
  </si>
  <si>
    <t>GASPARO DA SALO</t>
  </si>
  <si>
    <t>LIM'S PERSHING</t>
  </si>
  <si>
    <t>WITHOUT PREJUDICE</t>
  </si>
  <si>
    <t>LIM'S STARDOM</t>
  </si>
  <si>
    <t>TAIL SPIN</t>
  </si>
  <si>
    <t>DARC BOUNTY</t>
  </si>
  <si>
    <t>SPLINTER</t>
  </si>
  <si>
    <t>AOTEAROA</t>
  </si>
  <si>
    <t>FAREES</t>
  </si>
  <si>
    <t>DEADLINE DAY</t>
  </si>
  <si>
    <t>PREMIER FIGHTER</t>
  </si>
  <si>
    <t>ANCIENT WARRIOR</t>
  </si>
  <si>
    <t>PAPERBACK TROOPER</t>
  </si>
  <si>
    <t>CAVATINA</t>
  </si>
  <si>
    <t>ELITE TAKES ALL</t>
  </si>
  <si>
    <t>Speed/m</t>
  </si>
  <si>
    <t>CLERMONT CLUB</t>
  </si>
  <si>
    <t>CLUTHA LAD</t>
  </si>
  <si>
    <t>AEOLUS</t>
  </si>
  <si>
    <t>SHABBAT</t>
  </si>
  <si>
    <t>RAMZES</t>
  </si>
  <si>
    <t>NOVA POWER</t>
  </si>
  <si>
    <t>SUN HANCOCK</t>
  </si>
  <si>
    <t>MEGABUCKS</t>
  </si>
  <si>
    <t>SUN DANCE</t>
  </si>
  <si>
    <t>DANNY</t>
  </si>
  <si>
    <t>RAINBOW WARRIOR</t>
  </si>
  <si>
    <t>VIVA JOE STRUMMER</t>
  </si>
  <si>
    <t>TIME ODYSSEY</t>
  </si>
  <si>
    <t>MR FANTASTIC</t>
  </si>
  <si>
    <t>MR SPIELBERG</t>
  </si>
  <si>
    <t>INFANTRY</t>
  </si>
  <si>
    <t>DANIEL</t>
  </si>
  <si>
    <t>BATTLE OF TROY</t>
  </si>
  <si>
    <t>C.Wt</t>
  </si>
  <si>
    <t>MIGHTY KENNY</t>
  </si>
  <si>
    <t>KEEPITUP</t>
  </si>
  <si>
    <t>SQUIRE OSBALDESTON</t>
  </si>
  <si>
    <t>TERMS OF REFERENCE</t>
  </si>
  <si>
    <t>MIGHTY EMPEROR</t>
  </si>
  <si>
    <t>RETURN TO JUSTICE</t>
  </si>
  <si>
    <t>ZEUS</t>
  </si>
  <si>
    <t>HERO I AM</t>
  </si>
  <si>
    <t>ANY RUMOUR</t>
  </si>
  <si>
    <t>Finish</t>
  </si>
  <si>
    <t>Dash</t>
  </si>
  <si>
    <t>Average</t>
  </si>
  <si>
    <t>Fastest</t>
  </si>
  <si>
    <t>Slowest</t>
  </si>
  <si>
    <t>Cruise</t>
  </si>
  <si>
    <t>MACARTHUR</t>
  </si>
  <si>
    <t>SIR ISAAC</t>
  </si>
  <si>
    <t>SKYWALK</t>
  </si>
  <si>
    <t>DRACO</t>
  </si>
  <si>
    <t>NOVA SWISS</t>
  </si>
  <si>
    <t>FOREVER YOUNG</t>
  </si>
  <si>
    <t>DISTINCTIVE DARCI</t>
  </si>
  <si>
    <t>QUEEN ROULETTE</t>
  </si>
  <si>
    <t>I'VE GOT A FEELING</t>
  </si>
  <si>
    <t>NAZIR</t>
  </si>
  <si>
    <t>GILT COMPLEX</t>
  </si>
  <si>
    <t>LAUGHING GRAVY</t>
  </si>
  <si>
    <t>PERFECT P</t>
  </si>
  <si>
    <t>ZIP A DEE DOO DAH</t>
  </si>
  <si>
    <t>ORDER OF THE SUN</t>
  </si>
  <si>
    <t>SONG TO THE MOON</t>
  </si>
  <si>
    <t>LIM'S CRUISER</t>
  </si>
  <si>
    <t>CAVALLO</t>
  </si>
  <si>
    <t>RAFAELLO</t>
  </si>
  <si>
    <t>ARAMCO</t>
  </si>
  <si>
    <t>CYBORG</t>
  </si>
  <si>
    <t>MAGNUM</t>
  </si>
  <si>
    <t>SPEEDY DRAGON</t>
  </si>
  <si>
    <t>ECLAIR CHOICE</t>
  </si>
  <si>
    <t>HIP HIP HOORAY</t>
  </si>
  <si>
    <t>MYSTIC MASTER</t>
  </si>
  <si>
    <t>NOVA WARRIOR</t>
  </si>
  <si>
    <t>WINNING MAN</t>
  </si>
  <si>
    <t>LEADERSHIP</t>
  </si>
  <si>
    <t>LIM'S SINCERE</t>
  </si>
  <si>
    <t>LIM'S OPERATION</t>
  </si>
  <si>
    <t>CHAMPAGNE REIN</t>
  </si>
  <si>
    <t>SUPERSONICSURPRISE</t>
  </si>
  <si>
    <t>STOCK BROKER</t>
  </si>
  <si>
    <t>HAYTHAM</t>
  </si>
  <si>
    <t>SUGARTIME JAZZ</t>
  </si>
  <si>
    <t>PHIDIAS</t>
  </si>
  <si>
    <t>DRAGON HIGHNESS</t>
  </si>
  <si>
    <t>MEGATHINK</t>
  </si>
  <si>
    <t>Speed/wt</t>
  </si>
  <si>
    <t>LUCKY LINCOLN</t>
  </si>
  <si>
    <t>DAVINCI</t>
  </si>
  <si>
    <t>CHAIRMAN</t>
  </si>
  <si>
    <t>OCEAN DE LAGO</t>
  </si>
  <si>
    <t>LIM'S ARCHER</t>
  </si>
  <si>
    <t>EL DON</t>
  </si>
  <si>
    <t>SUN SCRAPER</t>
  </si>
  <si>
    <t>MASURAO</t>
  </si>
  <si>
    <t>ZEUS WARRIOR</t>
  </si>
  <si>
    <t>IKING</t>
  </si>
  <si>
    <t>OLIVER</t>
  </si>
  <si>
    <t>HONGCHEN</t>
  </si>
  <si>
    <t>ROYAL EASTER</t>
  </si>
  <si>
    <t>GOLD HILL</t>
  </si>
  <si>
    <t>Race_Date</t>
  </si>
  <si>
    <t>ENTHUSE</t>
  </si>
  <si>
    <t>CERDAN</t>
  </si>
  <si>
    <t>MAJOR GREEN</t>
  </si>
  <si>
    <t>PRETTY ELUSIVE</t>
  </si>
  <si>
    <t>BELIEVE IT OR NOT</t>
  </si>
  <si>
    <t>LIVELY DRAGON</t>
  </si>
  <si>
    <t>SILVER POWER</t>
  </si>
  <si>
    <t>ELITE EMPEROR</t>
  </si>
  <si>
    <t>BIMALA</t>
  </si>
  <si>
    <t>FLYING MISSION</t>
  </si>
  <si>
    <t>MAGNIFICENT</t>
  </si>
  <si>
    <t>KENNEDY</t>
  </si>
  <si>
    <t>DARCI'S BOY</t>
  </si>
  <si>
    <t>ECLAIR SHADOW</t>
  </si>
  <si>
    <t>MILITARY MIGHT</t>
  </si>
  <si>
    <t>LIBECCIO</t>
  </si>
  <si>
    <t>BALKAN CHALLENGER</t>
  </si>
  <si>
    <t>RACE FOR FAME</t>
  </si>
  <si>
    <t>LIM'S CONTROL</t>
  </si>
  <si>
    <t>GOLDEN SPARK</t>
  </si>
  <si>
    <t>MR DREAMMAN</t>
  </si>
  <si>
    <t>DRAGON STEED</t>
  </si>
  <si>
    <t>AL GREEN</t>
  </si>
  <si>
    <t>LIM'S KNIGHT</t>
  </si>
  <si>
    <t>FIGHTING WARRIOR</t>
  </si>
  <si>
    <t>POWER LIN</t>
  </si>
  <si>
    <t>ALFONSO</t>
  </si>
  <si>
    <t>MONGOLIAN CHIEF</t>
  </si>
  <si>
    <t>DASH OF CLASS</t>
  </si>
  <si>
    <t>PURE JUSTICE</t>
  </si>
  <si>
    <t>HIGH COUNCIL</t>
  </si>
  <si>
    <t>SILENT ARROW</t>
  </si>
  <si>
    <t>PANACHE</t>
  </si>
  <si>
    <t>PERFECT COMMANDO</t>
  </si>
  <si>
    <t>MORALES</t>
  </si>
  <si>
    <t>MAGIC PAINT</t>
  </si>
  <si>
    <t>OTTAWA</t>
  </si>
  <si>
    <t>SWINGLOWSWEETJACKY</t>
  </si>
  <si>
    <t>EASY DRAGON</t>
  </si>
  <si>
    <t>BARNATO</t>
  </si>
  <si>
    <t>DESTINY KNIGHT</t>
  </si>
  <si>
    <t>TIGER BAY</t>
  </si>
  <si>
    <t>BOHEMIAN</t>
  </si>
  <si>
    <t>KEY ON KODIAC</t>
  </si>
  <si>
    <t>SPUR ME ON</t>
  </si>
  <si>
    <t>MANMADHAN</t>
  </si>
  <si>
    <t>ZAHIR</t>
  </si>
  <si>
    <t>SUPER BUFFALO</t>
  </si>
  <si>
    <t>KNIGHT SPIRIT</t>
  </si>
  <si>
    <t>CARNELIAN</t>
  </si>
  <si>
    <t>RICH FORTUNE</t>
  </si>
  <si>
    <t>SOUTHERN CHIEF</t>
  </si>
  <si>
    <t>ROYAL DIWAN</t>
  </si>
  <si>
    <t>AMAZEALOT</t>
  </si>
  <si>
    <t>DUTY FIRST</t>
  </si>
  <si>
    <t>GOLDEN MISSION</t>
  </si>
  <si>
    <t>SATELLITE PRINCE</t>
  </si>
  <si>
    <t>JUSTICE FAIR</t>
  </si>
  <si>
    <t>SUPER WARRIOR</t>
  </si>
  <si>
    <t>UNSURPASSED</t>
  </si>
  <si>
    <t>SURE WIN</t>
  </si>
  <si>
    <t>OXBOW SUN</t>
  </si>
  <si>
    <t>ARHAT</t>
  </si>
  <si>
    <t>SOLARIS SPECTRUM</t>
  </si>
  <si>
    <t>BRAHMA CIRCUS</t>
  </si>
  <si>
    <t>SUPERNOVA</t>
  </si>
  <si>
    <t>PARLIAMENT</t>
  </si>
  <si>
    <t>MURRAYFIELD</t>
  </si>
  <si>
    <t>SUPER JOE</t>
  </si>
  <si>
    <t>DRAGONHEAD</t>
  </si>
  <si>
    <t>SMART FORTUNE</t>
  </si>
  <si>
    <t>AHMAR</t>
  </si>
  <si>
    <t>DICAPRIO</t>
  </si>
  <si>
    <t>STAR INVINCIBLE</t>
  </si>
  <si>
    <t>HERACLES</t>
  </si>
  <si>
    <t>LIM'S CASINO</t>
  </si>
  <si>
    <t>HIKO YUNIKON</t>
  </si>
  <si>
    <t>THANKFULNESS</t>
  </si>
  <si>
    <t>SUN SEEKER</t>
  </si>
  <si>
    <t>PROUD PINOY</t>
  </si>
  <si>
    <t>GREY FALCON</t>
  </si>
  <si>
    <t>PUBLIC FIGURE</t>
  </si>
  <si>
    <t>THE GENERAL</t>
  </si>
  <si>
    <t>EATONS GOLD</t>
  </si>
  <si>
    <t>ROYAL RULER</t>
  </si>
  <si>
    <t>LASER STORM</t>
  </si>
  <si>
    <t>GOOD NEWS</t>
  </si>
  <si>
    <t>SECRET MISSION</t>
  </si>
  <si>
    <t>SEBAS</t>
  </si>
  <si>
    <t>THE NUTCRACKER</t>
  </si>
  <si>
    <t>SAVAGE STORM</t>
  </si>
  <si>
    <t>CLARTON SUPER</t>
  </si>
  <si>
    <t>HALO BRIGHT</t>
  </si>
  <si>
    <t>GATO NEGRO</t>
  </si>
  <si>
    <t>GOLDEN MILE</t>
  </si>
  <si>
    <t>AWATERE</t>
  </si>
  <si>
    <t>BLUE DIAMOND</t>
  </si>
  <si>
    <t>UNCLE LUCKY</t>
  </si>
  <si>
    <t>JACKFISH</t>
  </si>
  <si>
    <t>JOHN DUKE</t>
  </si>
  <si>
    <t>CLASSIFIED</t>
  </si>
  <si>
    <t>GOLDEN PENINSULA</t>
  </si>
  <si>
    <t>COLONEL LINCOLN</t>
  </si>
  <si>
    <t>MOON CHARM</t>
  </si>
  <si>
    <t>DAMON</t>
  </si>
  <si>
    <t>MR CLOONEY</t>
  </si>
  <si>
    <t>LIM'S BULLET</t>
  </si>
  <si>
    <t>O'WHAT A FEELING</t>
  </si>
  <si>
    <t>ASTROJET</t>
  </si>
  <si>
    <t>LAUGHING BUFFALO</t>
  </si>
  <si>
    <t>SUN THUNDER</t>
  </si>
  <si>
    <t>AMAZING MAN</t>
  </si>
  <si>
    <t>THE DODGER</t>
  </si>
  <si>
    <t>MOTHER NATURE</t>
  </si>
  <si>
    <t>A LOT IN HAND</t>
  </si>
  <si>
    <t>FLYING WINNER</t>
  </si>
  <si>
    <t>EDEN GARDEN</t>
  </si>
  <si>
    <t>MISS WAIMATAITAI</t>
  </si>
  <si>
    <t>KING OF THIEVES</t>
  </si>
  <si>
    <t>DOUBLE WIN</t>
  </si>
  <si>
    <t>HEE'S FORTE</t>
  </si>
  <si>
    <t>SATELLITE POWER</t>
  </si>
  <si>
    <t>LIM'S RIPPLE</t>
  </si>
  <si>
    <t>CLASSIC</t>
  </si>
  <si>
    <t>REDOUBT</t>
  </si>
  <si>
    <t>SUPER TYCOON</t>
  </si>
  <si>
    <t>WAR STORY</t>
  </si>
  <si>
    <t>HONOR</t>
  </si>
  <si>
    <t>ISTANA</t>
  </si>
  <si>
    <t>CHOSEN HARVEST</t>
  </si>
  <si>
    <t>PARAGON STAR</t>
  </si>
  <si>
    <t>ONE DEGREE NORTH</t>
  </si>
  <si>
    <t>PACIFIC PEARL</t>
  </si>
  <si>
    <t>ELITE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</si>
</sst>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1" formatCode="m\-d\-yy"/>
    <numFmt numFmtId="184" formatCode="0.00000000000"/>
    <numFmt numFmtId="196" formatCode="0.000"/>
    <numFmt numFmtId="20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 Narrow"/>
      <family val="2"/>
    </font>
    <font>
      <sz val="7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F87A1"/>
        <bgColor indexed="64"/>
      </patternFill>
    </fill>
    <fill>
      <patternFill patternType="solid">
        <fgColor rgb="FFE9F5F3"/>
        <bgColor indexed="64"/>
      </patternFill>
    </fill>
    <fill>
      <patternFill patternType="solid">
        <fgColor rgb="FFFAF8F9"/>
        <bgColor indexed="64"/>
      </patternFill>
    </fill>
  </fills>
  <borders count="9">
    <border>
      <left/>
      <right/>
      <top/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/>
      <top/>
      <bottom style="medium">
        <color rgb="FFBABABA"/>
      </bottom>
      <diagonal/>
    </border>
    <border>
      <left/>
      <right/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2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47" fontId="4" fillId="3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2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7" fontId="4" fillId="4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7" xfId="2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47" fontId="4" fillId="4" borderId="7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71" fontId="3" fillId="2" borderId="2" xfId="0" applyNumberFormat="1" applyFont="1" applyFill="1" applyBorder="1" applyAlignment="1">
      <alignment horizontal="center" vertical="center" wrapText="1"/>
    </xf>
    <xf numFmtId="171" fontId="3" fillId="2" borderId="0" xfId="0" applyNumberFormat="1" applyFont="1" applyFill="1" applyAlignment="1">
      <alignment horizontal="center" vertical="center" wrapText="1"/>
    </xf>
    <xf numFmtId="171" fontId="0" fillId="0" borderId="0" xfId="0" applyNumberFormat="1"/>
    <xf numFmtId="47" fontId="0" fillId="0" borderId="0" xfId="0" applyNumberFormat="1"/>
    <xf numFmtId="1" fontId="0" fillId="0" borderId="0" xfId="0" applyNumberFormat="1"/>
    <xf numFmtId="2" fontId="0" fillId="0" borderId="0" xfId="0" applyNumberFormat="1"/>
    <xf numFmtId="18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2" applyFill="1" applyBorder="1" applyAlignment="1">
      <alignment horizontal="center" vertical="center" wrapText="1"/>
    </xf>
    <xf numFmtId="47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2" applyFill="1" applyBorder="1" applyAlignment="1">
      <alignment horizontal="center" vertical="center" wrapText="1"/>
    </xf>
    <xf numFmtId="47" fontId="4" fillId="3" borderId="7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96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1" applyNumberFormat="1" applyFont="1"/>
    <xf numFmtId="14" fontId="4" fillId="3" borderId="7" xfId="0" applyNumberFormat="1" applyFont="1" applyFill="1" applyBorder="1" applyAlignment="1">
      <alignment horizontal="center" vertical="center" wrapText="1"/>
    </xf>
    <xf numFmtId="0" fontId="2" fillId="0" borderId="0" xfId="0" applyFont="1"/>
    <xf numFmtId="196" fontId="2" fillId="0" borderId="0" xfId="0" applyNumberFormat="1" applyFont="1"/>
    <xf numFmtId="205" fontId="0" fillId="0" borderId="0" xfId="0" applyNumberFormat="1"/>
    <xf numFmtId="205" fontId="2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19050</xdr:rowOff>
    </xdr:from>
    <xdr:to>
      <xdr:col>16</xdr:col>
      <xdr:colOff>590550</xdr:colOff>
      <xdr:row>1</xdr:row>
      <xdr:rowOff>180975</xdr:rowOff>
    </xdr:to>
    <xdr:sp macro="[0]!_xludf.Clear" textlink="">
      <xdr:nvSpPr>
        <xdr:cNvPr id="2" name="Rounded Rectangle 1"/>
        <xdr:cNvSpPr/>
      </xdr:nvSpPr>
      <xdr:spPr>
        <a:xfrm>
          <a:off x="9744075" y="19050"/>
          <a:ext cx="11906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CLEAR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171450</xdr:rowOff>
    </xdr:from>
    <xdr:to>
      <xdr:col>16</xdr:col>
      <xdr:colOff>304800</xdr:colOff>
      <xdr:row>59</xdr:row>
      <xdr:rowOff>62853</xdr:rowOff>
    </xdr:to>
    <xdr:pic>
      <xdr:nvPicPr>
        <xdr:cNvPr id="2" name="Picture 1" descr="http://www.turfclub.com.sg/Industry/StablesAndTrainingFacilities/RaceTrack/PublishingImages/Track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362450"/>
          <a:ext cx="9467850" cy="7701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abSelected="1" workbookViewId="0">
      <selection activeCell="P1" sqref="P1"/>
    </sheetView>
  </sheetViews>
  <sheetFormatPr defaultRowHeight="15" x14ac:dyDescent="0.25"/>
  <cols>
    <col min="3" max="3" width="18" customWidth="1"/>
    <col min="12" max="12" width="9.140625" style="30"/>
    <col min="19" max="19" width="14.7109375" bestFit="1" customWidth="1"/>
    <col min="20" max="20" width="9.42578125" customWidth="1"/>
  </cols>
  <sheetData>
    <row r="1" spans="1:20" x14ac:dyDescent="0.25">
      <c r="A1" s="10" t="s">
        <v>0</v>
      </c>
      <c r="B1" s="23" t="s">
        <v>2</v>
      </c>
      <c r="C1" s="23" t="s">
        <v>3</v>
      </c>
      <c r="D1" s="23" t="s">
        <v>4</v>
      </c>
      <c r="E1" s="11" t="s">
        <v>5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8" t="s">
        <v>13</v>
      </c>
      <c r="M1" s="23" t="s">
        <v>15</v>
      </c>
      <c r="N1" s="23" t="s">
        <v>16</v>
      </c>
      <c r="O1" s="25" t="s">
        <v>17</v>
      </c>
      <c r="P1" s="27"/>
      <c r="Q1" s="27"/>
      <c r="R1">
        <v>1400</v>
      </c>
    </row>
    <row r="2" spans="1:20" ht="15.75" thickBot="1" x14ac:dyDescent="0.3">
      <c r="A2" s="12" t="s">
        <v>1</v>
      </c>
      <c r="B2" s="24"/>
      <c r="C2" s="24"/>
      <c r="D2" s="24"/>
      <c r="E2" s="1" t="s">
        <v>6</v>
      </c>
      <c r="F2" s="24"/>
      <c r="G2" s="24"/>
      <c r="H2" s="24"/>
      <c r="I2" s="24"/>
      <c r="J2" s="24"/>
      <c r="K2" s="24"/>
      <c r="L2" s="29" t="s">
        <v>14</v>
      </c>
      <c r="M2" s="24"/>
      <c r="N2" s="24"/>
      <c r="O2" s="26"/>
      <c r="P2" s="27"/>
      <c r="Q2" s="27"/>
    </row>
    <row r="3" spans="1:20" x14ac:dyDescent="0.25">
      <c r="A3" s="35"/>
      <c r="B3" s="36"/>
      <c r="C3" s="37"/>
      <c r="D3" s="36"/>
      <c r="E3" s="36"/>
      <c r="F3" s="36"/>
      <c r="G3" s="36"/>
      <c r="H3" s="36"/>
      <c r="I3" s="36"/>
      <c r="J3" s="37"/>
      <c r="K3" s="37"/>
      <c r="L3" s="40"/>
      <c r="M3" s="36"/>
      <c r="N3" s="38"/>
      <c r="O3" s="39"/>
      <c r="P3">
        <f>F3</f>
        <v>0</v>
      </c>
      <c r="Q3">
        <f>G3</f>
        <v>0</v>
      </c>
      <c r="R3" t="e">
        <f>INDEX(Course!G$2:V$18,MATCH('Race Results'!R$1,Course!C$2:C$18,0),MATCH('Race Results'!B3,Course!G$1:V$1,0))</f>
        <v>#N/A</v>
      </c>
      <c r="S3" s="34" t="e">
        <f>(N3*86400/R3)*1000</f>
        <v>#N/A</v>
      </c>
      <c r="T3" s="46"/>
    </row>
    <row r="4" spans="1:20" x14ac:dyDescent="0.25">
      <c r="A4" s="15"/>
      <c r="B4" s="6"/>
      <c r="C4" s="7"/>
      <c r="D4" s="6"/>
      <c r="E4" s="6"/>
      <c r="F4" s="6"/>
      <c r="G4" s="6"/>
      <c r="H4" s="6"/>
      <c r="I4" s="6"/>
      <c r="J4" s="7"/>
      <c r="K4" s="7"/>
      <c r="L4" s="8"/>
      <c r="M4" s="6"/>
      <c r="N4" s="9"/>
      <c r="O4" s="16"/>
      <c r="P4">
        <f>F4</f>
        <v>0</v>
      </c>
      <c r="Q4">
        <f>G4</f>
        <v>0</v>
      </c>
      <c r="R4" t="e">
        <f>INDEX(Course!G$2:V$18,MATCH('Race Results'!R$1,Course!C$2:C$18,0),MATCH('Race Results'!B4,Course!G$1:V$1,0))</f>
        <v>#N/A</v>
      </c>
      <c r="S4" s="34" t="e">
        <f t="shared" ref="S4:S16" si="0">(N4*86400/R4)*1000</f>
        <v>#N/A</v>
      </c>
      <c r="T4" s="46"/>
    </row>
    <row r="5" spans="1:20" x14ac:dyDescent="0.25">
      <c r="A5" s="13"/>
      <c r="B5" s="2"/>
      <c r="C5" s="3"/>
      <c r="D5" s="2"/>
      <c r="E5" s="2"/>
      <c r="F5" s="2"/>
      <c r="G5" s="2"/>
      <c r="H5" s="2"/>
      <c r="I5" s="2"/>
      <c r="J5" s="3"/>
      <c r="K5" s="3"/>
      <c r="L5" s="4"/>
      <c r="M5" s="2"/>
      <c r="N5" s="5"/>
      <c r="O5" s="14"/>
      <c r="P5">
        <f>F5</f>
        <v>0</v>
      </c>
      <c r="Q5">
        <f>G5</f>
        <v>0</v>
      </c>
      <c r="R5" t="e">
        <f>INDEX(Course!G$2:V$18,MATCH('Race Results'!R$1,Course!C$2:C$18,0),MATCH('Race Results'!B5,Course!G$1:V$1,0))</f>
        <v>#N/A</v>
      </c>
      <c r="S5" s="34" t="e">
        <f t="shared" si="0"/>
        <v>#N/A</v>
      </c>
    </row>
    <row r="6" spans="1:20" x14ac:dyDescent="0.25">
      <c r="A6" s="15"/>
      <c r="B6" s="6"/>
      <c r="C6" s="7"/>
      <c r="D6" s="6"/>
      <c r="E6" s="6"/>
      <c r="F6" s="6"/>
      <c r="G6" s="6"/>
      <c r="H6" s="6"/>
      <c r="I6" s="6"/>
      <c r="J6" s="7"/>
      <c r="K6" s="7"/>
      <c r="L6" s="8"/>
      <c r="M6" s="6"/>
      <c r="N6" s="9"/>
      <c r="O6" s="16"/>
      <c r="P6">
        <f>F6</f>
        <v>0</v>
      </c>
      <c r="Q6">
        <f>G6</f>
        <v>0</v>
      </c>
      <c r="R6" t="e">
        <f>INDEX(Course!G$2:V$18,MATCH('Race Results'!R$1,Course!C$2:C$18,0),MATCH('Race Results'!B6,Course!G$1:V$1,0))</f>
        <v>#N/A</v>
      </c>
      <c r="S6" s="34" t="e">
        <f t="shared" si="0"/>
        <v>#N/A</v>
      </c>
    </row>
    <row r="7" spans="1:20" x14ac:dyDescent="0.25">
      <c r="A7" s="13"/>
      <c r="B7" s="2"/>
      <c r="C7" s="3"/>
      <c r="D7" s="2"/>
      <c r="E7" s="2"/>
      <c r="F7" s="2"/>
      <c r="G7" s="2"/>
      <c r="H7" s="2"/>
      <c r="I7" s="2"/>
      <c r="J7" s="3"/>
      <c r="K7" s="3"/>
      <c r="L7" s="4"/>
      <c r="M7" s="2"/>
      <c r="N7" s="5"/>
      <c r="O7" s="14"/>
      <c r="P7">
        <f>F7</f>
        <v>0</v>
      </c>
      <c r="Q7">
        <f>G7</f>
        <v>0</v>
      </c>
      <c r="R7" t="e">
        <f>INDEX(Course!G$2:V$18,MATCH('Race Results'!R$1,Course!C$2:C$18,0),MATCH('Race Results'!B7,Course!G$1:V$1,0))</f>
        <v>#N/A</v>
      </c>
      <c r="S7" s="34" t="e">
        <f t="shared" si="0"/>
        <v>#N/A</v>
      </c>
    </row>
    <row r="8" spans="1:20" x14ac:dyDescent="0.25">
      <c r="A8" s="15"/>
      <c r="B8" s="6"/>
      <c r="C8" s="7"/>
      <c r="D8" s="6"/>
      <c r="E8" s="6"/>
      <c r="F8" s="6"/>
      <c r="G8" s="6"/>
      <c r="H8" s="6"/>
      <c r="I8" s="6"/>
      <c r="J8" s="7"/>
      <c r="K8" s="7"/>
      <c r="L8" s="8"/>
      <c r="M8" s="6"/>
      <c r="N8" s="9"/>
      <c r="O8" s="16"/>
      <c r="P8">
        <f>F8</f>
        <v>0</v>
      </c>
      <c r="Q8">
        <f>G8</f>
        <v>0</v>
      </c>
      <c r="R8" t="e">
        <f>INDEX(Course!G$2:V$18,MATCH('Race Results'!R$1,Course!C$2:C$18,0),MATCH('Race Results'!B8,Course!G$1:V$1,0))</f>
        <v>#N/A</v>
      </c>
      <c r="S8" s="34" t="e">
        <f t="shared" si="0"/>
        <v>#N/A</v>
      </c>
    </row>
    <row r="9" spans="1:20" ht="15.75" thickBot="1" x14ac:dyDescent="0.3">
      <c r="A9" s="41"/>
      <c r="B9" s="42"/>
      <c r="C9" s="43"/>
      <c r="D9" s="42"/>
      <c r="E9" s="42"/>
      <c r="F9" s="42"/>
      <c r="G9" s="42"/>
      <c r="H9" s="42"/>
      <c r="I9" s="42"/>
      <c r="J9" s="43"/>
      <c r="K9" s="43"/>
      <c r="L9" s="50"/>
      <c r="M9" s="42"/>
      <c r="N9" s="44"/>
      <c r="O9" s="45"/>
      <c r="P9">
        <f>F9</f>
        <v>0</v>
      </c>
      <c r="Q9">
        <f>G9</f>
        <v>0</v>
      </c>
      <c r="R9" t="e">
        <f>INDEX(Course!G$2:V$18,MATCH('Race Results'!R$1,Course!C$2:C$18,0),MATCH('Race Results'!B9,Course!G$1:V$1,0))</f>
        <v>#N/A</v>
      </c>
      <c r="S9" s="34" t="e">
        <f t="shared" si="0"/>
        <v>#N/A</v>
      </c>
    </row>
    <row r="10" spans="1:20" x14ac:dyDescent="0.25">
      <c r="A10" s="15"/>
      <c r="B10" s="6"/>
      <c r="C10" s="7"/>
      <c r="D10" s="6"/>
      <c r="E10" s="6"/>
      <c r="F10" s="6"/>
      <c r="G10" s="6"/>
      <c r="H10" s="6"/>
      <c r="I10" s="6"/>
      <c r="J10" s="7"/>
      <c r="K10" s="7"/>
      <c r="L10" s="8"/>
      <c r="M10" s="6"/>
      <c r="N10" s="9"/>
      <c r="O10" s="16"/>
      <c r="P10">
        <f>F10</f>
        <v>0</v>
      </c>
      <c r="Q10">
        <f>G10</f>
        <v>0</v>
      </c>
      <c r="R10" t="e">
        <f>INDEX(Course!G$2:V$18,MATCH('Race Results'!R$1,Course!C$2:C$18,0),MATCH('Race Results'!B10,Course!G$1:V$1,0))</f>
        <v>#N/A</v>
      </c>
      <c r="S10" s="34" t="e">
        <f t="shared" si="0"/>
        <v>#N/A</v>
      </c>
    </row>
    <row r="11" spans="1:20" x14ac:dyDescent="0.25">
      <c r="A11" s="13"/>
      <c r="B11" s="2"/>
      <c r="C11" s="3"/>
      <c r="D11" s="2"/>
      <c r="E11" s="2"/>
      <c r="F11" s="2"/>
      <c r="G11" s="2"/>
      <c r="H11" s="2"/>
      <c r="I11" s="2"/>
      <c r="J11" s="3"/>
      <c r="K11" s="3"/>
      <c r="L11" s="4"/>
      <c r="M11" s="2"/>
      <c r="N11" s="5"/>
      <c r="O11" s="14"/>
      <c r="P11">
        <f>F11</f>
        <v>0</v>
      </c>
      <c r="Q11">
        <f>G11</f>
        <v>0</v>
      </c>
      <c r="R11" t="e">
        <f>INDEX(Course!G$2:V$18,MATCH('Race Results'!R$1,Course!C$2:C$18,0),MATCH('Race Results'!B11,Course!G$1:V$1,0))</f>
        <v>#N/A</v>
      </c>
      <c r="S11" s="34" t="e">
        <f t="shared" si="0"/>
        <v>#N/A</v>
      </c>
    </row>
    <row r="12" spans="1:20" x14ac:dyDescent="0.25">
      <c r="A12" s="15"/>
      <c r="B12" s="6"/>
      <c r="C12" s="7"/>
      <c r="D12" s="6"/>
      <c r="E12" s="6"/>
      <c r="F12" s="6"/>
      <c r="G12" s="6"/>
      <c r="H12" s="6"/>
      <c r="I12" s="6"/>
      <c r="J12" s="7"/>
      <c r="K12" s="7"/>
      <c r="L12" s="8"/>
      <c r="M12" s="6"/>
      <c r="N12" s="9"/>
      <c r="O12" s="16"/>
      <c r="P12">
        <f>F12</f>
        <v>0</v>
      </c>
      <c r="Q12">
        <f>G12</f>
        <v>0</v>
      </c>
      <c r="R12" t="e">
        <f>INDEX(Course!G$2:V$18,MATCH('Race Results'!R$1,Course!C$2:C$18,0),MATCH('Race Results'!B12,Course!G$1:V$1,0))</f>
        <v>#N/A</v>
      </c>
      <c r="S12" s="34" t="e">
        <f t="shared" si="0"/>
        <v>#N/A</v>
      </c>
    </row>
    <row r="13" spans="1:20" ht="15.75" thickBot="1" x14ac:dyDescent="0.3">
      <c r="A13" s="41"/>
      <c r="B13" s="42"/>
      <c r="C13" s="43"/>
      <c r="D13" s="42"/>
      <c r="E13" s="42"/>
      <c r="F13" s="42"/>
      <c r="G13" s="42"/>
      <c r="H13" s="42"/>
      <c r="I13" s="42"/>
      <c r="J13" s="43"/>
      <c r="K13" s="43"/>
      <c r="L13" s="50"/>
      <c r="M13" s="42"/>
      <c r="N13" s="44"/>
      <c r="O13" s="45"/>
      <c r="P13">
        <f>F13</f>
        <v>0</v>
      </c>
      <c r="Q13">
        <f>G13</f>
        <v>0</v>
      </c>
      <c r="R13" t="e">
        <f>INDEX(Course!G$2:V$18,MATCH('Race Results'!R$1,Course!C$2:C$18,0),MATCH('Race Results'!B13,Course!G$1:V$1,0))</f>
        <v>#N/A</v>
      </c>
      <c r="S13" s="34" t="e">
        <f t="shared" si="0"/>
        <v>#N/A</v>
      </c>
    </row>
    <row r="14" spans="1:20" x14ac:dyDescent="0.25">
      <c r="A14" s="15"/>
      <c r="B14" s="6"/>
      <c r="C14" s="7"/>
      <c r="D14" s="6"/>
      <c r="E14" s="6"/>
      <c r="F14" s="6"/>
      <c r="G14" s="6"/>
      <c r="H14" s="6"/>
      <c r="I14" s="6"/>
      <c r="J14" s="7"/>
      <c r="K14" s="7"/>
      <c r="L14" s="8"/>
      <c r="M14" s="6"/>
      <c r="N14" s="9"/>
      <c r="O14" s="16"/>
      <c r="P14">
        <f>F14</f>
        <v>0</v>
      </c>
      <c r="Q14">
        <f>G14</f>
        <v>0</v>
      </c>
      <c r="R14" t="e">
        <f>INDEX(Course!G$2:V$18,MATCH('Race Results'!R$1,Course!C$2:C$18,0),MATCH('Race Results'!B14,Course!G$1:V$1,0))</f>
        <v>#N/A</v>
      </c>
      <c r="S14" s="34" t="e">
        <f t="shared" si="0"/>
        <v>#N/A</v>
      </c>
    </row>
    <row r="15" spans="1:20" x14ac:dyDescent="0.25">
      <c r="A15" s="13"/>
      <c r="B15" s="2"/>
      <c r="C15" s="3"/>
      <c r="D15" s="2"/>
      <c r="E15" s="2"/>
      <c r="F15" s="2"/>
      <c r="G15" s="2"/>
      <c r="H15" s="2"/>
      <c r="I15" s="2"/>
      <c r="J15" s="3"/>
      <c r="K15" s="3"/>
      <c r="L15" s="4"/>
      <c r="M15" s="2"/>
      <c r="N15" s="5"/>
      <c r="O15" s="14"/>
      <c r="P15">
        <f>F15</f>
        <v>0</v>
      </c>
      <c r="Q15">
        <f>G15</f>
        <v>0</v>
      </c>
      <c r="R15" t="e">
        <f>INDEX(Course!G$2:V$18,MATCH('Race Results'!R$1,Course!C$2:C$18,0),MATCH('Race Results'!B15,Course!G$1:V$1,0))</f>
        <v>#N/A</v>
      </c>
      <c r="S15" s="34" t="e">
        <f t="shared" si="0"/>
        <v>#N/A</v>
      </c>
    </row>
    <row r="16" spans="1:20" ht="15.75" thickBot="1" x14ac:dyDescent="0.3">
      <c r="A16" s="17"/>
      <c r="B16" s="18"/>
      <c r="C16" s="19"/>
      <c r="D16" s="18"/>
      <c r="E16" s="18"/>
      <c r="F16" s="18"/>
      <c r="G16" s="18"/>
      <c r="H16" s="18"/>
      <c r="I16" s="18"/>
      <c r="J16" s="19"/>
      <c r="K16" s="19"/>
      <c r="L16" s="20"/>
      <c r="M16" s="18"/>
      <c r="N16" s="21"/>
      <c r="O16" s="22"/>
      <c r="P16">
        <f>F16</f>
        <v>0</v>
      </c>
      <c r="Q16">
        <f>G16</f>
        <v>0</v>
      </c>
      <c r="R16" t="e">
        <f>INDEX(Course!G$2:V$18,MATCH('Race Results'!R$1,Course!C$2:C$18,0),MATCH('Race Results'!B16,Course!G$1:V$1,0))</f>
        <v>#N/A</v>
      </c>
      <c r="S16" s="34" t="e">
        <f>(N16*86400/R16)*1000</f>
        <v>#N/A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</sheetData>
  <sortState ref="A3:S16">
    <sortCondition ref="S3:S16"/>
  </sortState>
  <mergeCells count="12">
    <mergeCell ref="I1:I2"/>
    <mergeCell ref="J1:J2"/>
    <mergeCell ref="K1:K2"/>
    <mergeCell ref="M1:M2"/>
    <mergeCell ref="N1:N2"/>
    <mergeCell ref="O1:O2"/>
    <mergeCell ref="B1:B2"/>
    <mergeCell ref="C1:C2"/>
    <mergeCell ref="D1:D2"/>
    <mergeCell ref="F1:F2"/>
    <mergeCell ref="G1:G2"/>
    <mergeCell ref="H1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63"/>
  <sheetViews>
    <sheetView workbookViewId="0">
      <pane xSplit="1" ySplit="2" topLeftCell="B242" activePane="bottomRight" state="frozen"/>
      <selection pane="topRight" activeCell="B1" sqref="B1"/>
      <selection pane="bottomLeft" activeCell="A3" sqref="A3"/>
      <selection pane="bottomRight" activeCell="A264" sqref="A264"/>
    </sheetView>
  </sheetViews>
  <sheetFormatPr defaultRowHeight="15" x14ac:dyDescent="0.25"/>
  <cols>
    <col min="1" max="1" width="23" bestFit="1" customWidth="1"/>
    <col min="2" max="2" width="5.5703125" bestFit="1" customWidth="1"/>
    <col min="3" max="3" width="7.5703125" bestFit="1" customWidth="1"/>
    <col min="5" max="5" width="8" bestFit="1" customWidth="1"/>
    <col min="6" max="6" width="9.140625" style="46" bestFit="1" customWidth="1"/>
    <col min="7" max="7" width="8.42578125" bestFit="1" customWidth="1"/>
    <col min="8" max="8" width="7.5703125" bestFit="1" customWidth="1"/>
    <col min="9" max="9" width="8.140625" bestFit="1" customWidth="1"/>
    <col min="10" max="10" width="7.5703125" bestFit="1" customWidth="1"/>
    <col min="11" max="11" width="10.28515625" style="53" bestFit="1" customWidth="1"/>
  </cols>
  <sheetData>
    <row r="1" spans="1:14" x14ac:dyDescent="0.25">
      <c r="C1" s="46">
        <f t="shared" ref="C1:D1" si="0">AVERAGE(C3:C1000)</f>
        <v>498.5287356321839</v>
      </c>
      <c r="D1" s="46">
        <f t="shared" si="0"/>
        <v>55.325670498084293</v>
      </c>
      <c r="E1" s="46"/>
      <c r="F1" s="46">
        <f>AVERAGE(F3:F1000)</f>
        <v>59.93763849444737</v>
      </c>
      <c r="G1" s="46">
        <f>AVERAGE(G3:G978)</f>
        <v>59.365259103641435</v>
      </c>
      <c r="H1" s="46">
        <f>AVERAGE(H3:H978)</f>
        <v>56.740231092436979</v>
      </c>
      <c r="I1" s="46">
        <f>AVERAGE(I3:I978)</f>
        <v>62.972163865546229</v>
      </c>
      <c r="J1" s="46">
        <f>AVERAGE(J3:J978)</f>
        <v>58.618960084033588</v>
      </c>
      <c r="L1" s="46">
        <f t="shared" ref="L1" si="1">AVERAGE(L3:L1000)</f>
        <v>0.10857269149543228</v>
      </c>
    </row>
    <row r="2" spans="1:14" s="51" customFormat="1" x14ac:dyDescent="0.25">
      <c r="A2" s="51" t="s">
        <v>3</v>
      </c>
      <c r="B2" s="51" t="s">
        <v>63</v>
      </c>
      <c r="C2" s="51" t="s">
        <v>7</v>
      </c>
      <c r="D2" s="51" t="s">
        <v>107</v>
      </c>
      <c r="E2" s="51" t="s">
        <v>32</v>
      </c>
      <c r="F2" s="52" t="s">
        <v>88</v>
      </c>
      <c r="G2" s="51" t="s">
        <v>119</v>
      </c>
      <c r="H2" s="51" t="s">
        <v>120</v>
      </c>
      <c r="I2" s="51" t="s">
        <v>121</v>
      </c>
      <c r="J2" s="51" t="s">
        <v>122</v>
      </c>
      <c r="K2" s="54" t="s">
        <v>177</v>
      </c>
      <c r="L2" s="51" t="s">
        <v>162</v>
      </c>
      <c r="M2" s="51">
        <f>COUNTIF(N:N,"&gt;1")</f>
        <v>4</v>
      </c>
    </row>
    <row r="3" spans="1:14" x14ac:dyDescent="0.25">
      <c r="A3" t="s">
        <v>18</v>
      </c>
      <c r="B3" t="s">
        <v>35</v>
      </c>
      <c r="C3">
        <v>498</v>
      </c>
      <c r="D3">
        <v>52.5</v>
      </c>
      <c r="E3">
        <v>1405.0999999999997</v>
      </c>
      <c r="F3" s="46">
        <v>58.27343249590777</v>
      </c>
      <c r="G3" s="46">
        <v>56.558333333333337</v>
      </c>
      <c r="H3" s="46">
        <v>55.249999999999986</v>
      </c>
      <c r="I3" s="46">
        <v>58.3</v>
      </c>
      <c r="J3" s="46">
        <v>56.125000000000007</v>
      </c>
      <c r="K3" s="53">
        <v>42818</v>
      </c>
      <c r="L3">
        <f>F3/(C3+D3)</f>
        <v>0.1058554632078252</v>
      </c>
      <c r="N3">
        <f t="shared" ref="N3:N66" si="2">COUNTIF(A:A,A3)</f>
        <v>1</v>
      </c>
    </row>
    <row r="4" spans="1:14" x14ac:dyDescent="0.25">
      <c r="A4" t="s">
        <v>20</v>
      </c>
      <c r="B4" t="s">
        <v>35</v>
      </c>
      <c r="C4">
        <v>501</v>
      </c>
      <c r="D4">
        <v>57</v>
      </c>
      <c r="E4">
        <v>1400.07</v>
      </c>
      <c r="F4" s="46">
        <v>58.525645146314119</v>
      </c>
      <c r="G4" s="46">
        <v>56.82500000000001</v>
      </c>
      <c r="H4" s="46">
        <v>56.274999999999991</v>
      </c>
      <c r="I4" s="46">
        <v>57.650000000000006</v>
      </c>
      <c r="J4" s="46">
        <v>56.550000000000033</v>
      </c>
      <c r="K4" s="53">
        <v>42818</v>
      </c>
      <c r="L4">
        <f t="shared" ref="L4:L67" si="3">F4/(C4+D4)</f>
        <v>0.10488466872099304</v>
      </c>
      <c r="N4">
        <f t="shared" si="2"/>
        <v>1</v>
      </c>
    </row>
    <row r="5" spans="1:14" x14ac:dyDescent="0.25">
      <c r="A5" t="s">
        <v>19</v>
      </c>
      <c r="B5" t="s">
        <v>35</v>
      </c>
      <c r="C5">
        <v>449</v>
      </c>
      <c r="D5">
        <v>54</v>
      </c>
      <c r="E5">
        <v>1404.1199999999997</v>
      </c>
      <c r="F5" s="46">
        <v>58.477907871122142</v>
      </c>
      <c r="G5" s="46">
        <v>56.316666666666663</v>
      </c>
      <c r="H5" s="46">
        <v>54.974999999999987</v>
      </c>
      <c r="I5" s="46">
        <v>57.925000000000004</v>
      </c>
      <c r="J5" s="46">
        <v>56.050000000000004</v>
      </c>
      <c r="K5" s="53">
        <v>42818</v>
      </c>
      <c r="L5">
        <f t="shared" si="3"/>
        <v>0.11625826614537205</v>
      </c>
      <c r="N5">
        <f t="shared" si="2"/>
        <v>1</v>
      </c>
    </row>
    <row r="6" spans="1:14" x14ac:dyDescent="0.25">
      <c r="A6" t="s">
        <v>22</v>
      </c>
      <c r="B6" t="s">
        <v>35</v>
      </c>
      <c r="C6">
        <v>503</v>
      </c>
      <c r="D6">
        <v>57</v>
      </c>
      <c r="E6">
        <v>1400</v>
      </c>
      <c r="F6" s="46">
        <v>58.678571428571423</v>
      </c>
      <c r="G6" s="46">
        <v>56.241666666666674</v>
      </c>
      <c r="H6" s="46">
        <v>55.025000000000034</v>
      </c>
      <c r="I6" s="46">
        <v>57.799999999999976</v>
      </c>
      <c r="J6" s="46">
        <v>55.900000000000006</v>
      </c>
      <c r="K6" s="53">
        <v>42818</v>
      </c>
      <c r="L6">
        <f t="shared" si="3"/>
        <v>0.10478316326530611</v>
      </c>
      <c r="N6">
        <f t="shared" si="2"/>
        <v>1</v>
      </c>
    </row>
    <row r="7" spans="1:14" x14ac:dyDescent="0.25">
      <c r="A7" t="s">
        <v>21</v>
      </c>
      <c r="B7" t="s">
        <v>35</v>
      </c>
      <c r="C7">
        <v>441</v>
      </c>
      <c r="D7">
        <v>55.5</v>
      </c>
      <c r="E7">
        <v>1401.9399999999996</v>
      </c>
      <c r="F7" s="46">
        <v>58.618771131432176</v>
      </c>
      <c r="G7" s="46">
        <v>56.625</v>
      </c>
      <c r="H7" s="46">
        <v>55.449999999999982</v>
      </c>
      <c r="I7" s="46">
        <v>58.350000000000009</v>
      </c>
      <c r="J7" s="46">
        <v>56.074999999999996</v>
      </c>
      <c r="K7" s="53">
        <v>42818</v>
      </c>
      <c r="L7">
        <f t="shared" si="3"/>
        <v>0.11806399019422392</v>
      </c>
      <c r="N7">
        <f t="shared" si="2"/>
        <v>1</v>
      </c>
    </row>
    <row r="8" spans="1:14" x14ac:dyDescent="0.25">
      <c r="A8" t="s">
        <v>23</v>
      </c>
      <c r="B8" t="s">
        <v>35</v>
      </c>
      <c r="C8">
        <v>501</v>
      </c>
      <c r="D8">
        <v>56.5</v>
      </c>
      <c r="E8">
        <v>1400.1499999999999</v>
      </c>
      <c r="F8" s="46">
        <v>58.715137663821757</v>
      </c>
      <c r="G8" s="46">
        <v>56.616666666666674</v>
      </c>
      <c r="H8" s="46">
        <v>55.27500000000002</v>
      </c>
      <c r="I8" s="46">
        <v>58.575000000000003</v>
      </c>
      <c r="J8" s="46">
        <v>56.000000000000007</v>
      </c>
      <c r="K8" s="53">
        <v>42818</v>
      </c>
      <c r="L8">
        <f t="shared" si="3"/>
        <v>0.1053186325808462</v>
      </c>
      <c r="N8">
        <f t="shared" si="2"/>
        <v>1</v>
      </c>
    </row>
    <row r="9" spans="1:14" x14ac:dyDescent="0.25">
      <c r="A9" t="s">
        <v>24</v>
      </c>
      <c r="B9" t="s">
        <v>35</v>
      </c>
      <c r="C9">
        <v>438</v>
      </c>
      <c r="D9">
        <v>57</v>
      </c>
      <c r="E9">
        <v>1400.02</v>
      </c>
      <c r="F9" s="46">
        <v>58.770588991585825</v>
      </c>
      <c r="G9" s="46">
        <v>56.975000000000001</v>
      </c>
      <c r="H9" s="46">
        <v>56.2</v>
      </c>
      <c r="I9" s="46">
        <v>58.42499999999999</v>
      </c>
      <c r="J9" s="46">
        <v>56.300000000000011</v>
      </c>
      <c r="K9" s="53">
        <v>42818</v>
      </c>
      <c r="L9">
        <f t="shared" si="3"/>
        <v>0.1187284626092643</v>
      </c>
      <c r="N9">
        <f t="shared" si="2"/>
        <v>1</v>
      </c>
    </row>
    <row r="10" spans="1:14" x14ac:dyDescent="0.25">
      <c r="A10" t="s">
        <v>25</v>
      </c>
      <c r="B10" t="s">
        <v>35</v>
      </c>
      <c r="C10">
        <v>512</v>
      </c>
      <c r="D10">
        <v>56.5</v>
      </c>
      <c r="E10">
        <v>1400.2799999999997</v>
      </c>
      <c r="F10" s="46">
        <v>58.788242351529689</v>
      </c>
      <c r="G10" s="46">
        <v>57.258333333333326</v>
      </c>
      <c r="H10" s="46">
        <v>56.125000000000007</v>
      </c>
      <c r="I10" s="46">
        <v>58.074999999999974</v>
      </c>
      <c r="J10" s="46">
        <v>57.575000000000003</v>
      </c>
      <c r="K10" s="53">
        <v>42818</v>
      </c>
      <c r="L10">
        <f t="shared" si="3"/>
        <v>0.10340939727621758</v>
      </c>
      <c r="N10">
        <f t="shared" si="2"/>
        <v>1</v>
      </c>
    </row>
    <row r="11" spans="1:14" x14ac:dyDescent="0.25">
      <c r="A11" t="s">
        <v>26</v>
      </c>
      <c r="B11" t="s">
        <v>35</v>
      </c>
      <c r="C11">
        <v>521</v>
      </c>
      <c r="D11">
        <v>54.5</v>
      </c>
      <c r="E11">
        <v>1403.2699999999998</v>
      </c>
      <c r="F11" s="46">
        <v>58.791251861722976</v>
      </c>
      <c r="G11" s="46">
        <v>57.074999999999996</v>
      </c>
      <c r="H11" s="46">
        <v>56.050000000000004</v>
      </c>
      <c r="I11" s="46">
        <v>58.3</v>
      </c>
      <c r="J11" s="46">
        <v>56.875</v>
      </c>
      <c r="K11" s="53">
        <v>42818</v>
      </c>
      <c r="L11">
        <f t="shared" si="3"/>
        <v>0.10215682339135183</v>
      </c>
      <c r="N11">
        <f t="shared" si="2"/>
        <v>1</v>
      </c>
    </row>
    <row r="12" spans="1:14" x14ac:dyDescent="0.25">
      <c r="A12" t="s">
        <v>28</v>
      </c>
      <c r="B12" t="s">
        <v>35</v>
      </c>
      <c r="C12">
        <v>536</v>
      </c>
      <c r="D12">
        <v>55.5</v>
      </c>
      <c r="E12">
        <v>1402.5499999999997</v>
      </c>
      <c r="F12" s="46">
        <v>58.971159673451936</v>
      </c>
      <c r="G12" s="46">
        <v>56.750000000000007</v>
      </c>
      <c r="H12" s="46">
        <v>55.999999999999993</v>
      </c>
      <c r="I12" s="46">
        <v>58.149999999999977</v>
      </c>
      <c r="J12" s="46">
        <v>56.100000000000044</v>
      </c>
      <c r="K12" s="53">
        <v>42818</v>
      </c>
      <c r="L12">
        <f t="shared" si="3"/>
        <v>9.9697649490197687E-2</v>
      </c>
      <c r="N12">
        <f t="shared" si="2"/>
        <v>1</v>
      </c>
    </row>
    <row r="13" spans="1:14" x14ac:dyDescent="0.25">
      <c r="A13" t="s">
        <v>27</v>
      </c>
      <c r="B13" t="s">
        <v>35</v>
      </c>
      <c r="C13">
        <v>480</v>
      </c>
      <c r="D13">
        <v>54.5</v>
      </c>
      <c r="E13">
        <v>1406.2299999999996</v>
      </c>
      <c r="F13" s="46">
        <v>58.845281355112625</v>
      </c>
      <c r="G13" s="46">
        <v>57.616666666666667</v>
      </c>
      <c r="H13" s="46">
        <v>55.975000000000001</v>
      </c>
      <c r="I13" s="46">
        <v>59.07500000000001</v>
      </c>
      <c r="J13" s="46">
        <v>57.79999999999999</v>
      </c>
      <c r="K13" s="53">
        <v>42818</v>
      </c>
      <c r="L13">
        <f t="shared" si="3"/>
        <v>0.11009407175886365</v>
      </c>
      <c r="N13">
        <f t="shared" si="2"/>
        <v>1</v>
      </c>
    </row>
    <row r="14" spans="1:14" x14ac:dyDescent="0.25">
      <c r="A14" t="s">
        <v>29</v>
      </c>
      <c r="B14" t="s">
        <v>35</v>
      </c>
      <c r="C14">
        <v>553</v>
      </c>
      <c r="D14">
        <v>56</v>
      </c>
      <c r="E14">
        <v>1401.0299999999997</v>
      </c>
      <c r="F14" s="46">
        <v>59.092239281100333</v>
      </c>
      <c r="G14" s="46">
        <v>57.133333333333326</v>
      </c>
      <c r="H14" s="46">
        <v>55.849999999999994</v>
      </c>
      <c r="I14" s="46">
        <v>58.42499999999999</v>
      </c>
      <c r="J14" s="46">
        <v>57.124999999999986</v>
      </c>
      <c r="K14" s="53">
        <v>42818</v>
      </c>
      <c r="L14">
        <f t="shared" si="3"/>
        <v>9.7031591594581829E-2</v>
      </c>
      <c r="N14">
        <f t="shared" si="2"/>
        <v>1</v>
      </c>
    </row>
    <row r="15" spans="1:14" x14ac:dyDescent="0.25">
      <c r="A15" t="s">
        <v>30</v>
      </c>
      <c r="B15" t="s">
        <v>35</v>
      </c>
      <c r="C15">
        <v>488</v>
      </c>
      <c r="D15">
        <v>56</v>
      </c>
      <c r="E15">
        <v>1400.4599999999998</v>
      </c>
      <c r="F15" s="46">
        <v>59.466175399511584</v>
      </c>
      <c r="G15" s="46">
        <v>57.991666666666653</v>
      </c>
      <c r="H15" s="46">
        <v>56.050000000000004</v>
      </c>
      <c r="I15" s="46">
        <v>58.974999999999973</v>
      </c>
      <c r="J15" s="46">
        <v>58.949999999999996</v>
      </c>
      <c r="K15" s="53">
        <v>42818</v>
      </c>
      <c r="L15">
        <f t="shared" si="3"/>
        <v>0.10931282242557276</v>
      </c>
      <c r="N15">
        <f t="shared" si="2"/>
        <v>1</v>
      </c>
    </row>
    <row r="16" spans="1:14" x14ac:dyDescent="0.25">
      <c r="A16" t="s">
        <v>31</v>
      </c>
      <c r="B16" t="s">
        <v>35</v>
      </c>
      <c r="C16">
        <v>511</v>
      </c>
      <c r="D16">
        <v>55.5</v>
      </c>
      <c r="E16">
        <v>1401.4399999999996</v>
      </c>
      <c r="F16" s="46">
        <v>59.988297750884819</v>
      </c>
      <c r="G16" s="46">
        <v>58.441666666666663</v>
      </c>
      <c r="H16" s="46">
        <v>55.775000000000006</v>
      </c>
      <c r="I16" s="46">
        <v>61.024999999999991</v>
      </c>
      <c r="J16" s="46">
        <v>58.524999999999991</v>
      </c>
      <c r="K16" s="53">
        <v>42818</v>
      </c>
      <c r="L16">
        <f t="shared" si="3"/>
        <v>0.10589284686828741</v>
      </c>
      <c r="N16">
        <f t="shared" si="2"/>
        <v>1</v>
      </c>
    </row>
    <row r="17" spans="1:14" x14ac:dyDescent="0.25">
      <c r="A17" t="s">
        <v>64</v>
      </c>
      <c r="B17" t="s">
        <v>35</v>
      </c>
      <c r="C17">
        <v>503</v>
      </c>
      <c r="D17">
        <v>57</v>
      </c>
      <c r="E17">
        <v>1200.7099999999998</v>
      </c>
      <c r="F17" s="46">
        <v>58.248869418927129</v>
      </c>
      <c r="G17" s="46">
        <v>58.283333333333331</v>
      </c>
      <c r="H17" s="46">
        <v>56.524999999999999</v>
      </c>
      <c r="I17" s="46">
        <v>61.55</v>
      </c>
      <c r="J17" s="46">
        <v>56.774999999999991</v>
      </c>
      <c r="K17" s="53">
        <v>42818</v>
      </c>
      <c r="L17">
        <f t="shared" si="3"/>
        <v>0.10401583824808416</v>
      </c>
      <c r="N17">
        <f t="shared" si="2"/>
        <v>1</v>
      </c>
    </row>
    <row r="18" spans="1:14" x14ac:dyDescent="0.25">
      <c r="A18" t="s">
        <v>65</v>
      </c>
      <c r="B18" t="s">
        <v>35</v>
      </c>
      <c r="C18">
        <v>439</v>
      </c>
      <c r="D18">
        <v>57</v>
      </c>
      <c r="E18">
        <v>1200</v>
      </c>
      <c r="F18" s="46">
        <v>58.433333333333323</v>
      </c>
      <c r="G18" s="46">
        <v>58.433333333333316</v>
      </c>
      <c r="H18" s="46">
        <v>56.124999999999972</v>
      </c>
      <c r="I18" s="46">
        <v>62.674999999999997</v>
      </c>
      <c r="J18" s="46">
        <v>56.5</v>
      </c>
      <c r="K18" s="53">
        <v>42818</v>
      </c>
      <c r="L18">
        <f t="shared" si="3"/>
        <v>0.11780913978494621</v>
      </c>
      <c r="N18">
        <f t="shared" si="2"/>
        <v>1</v>
      </c>
    </row>
    <row r="19" spans="1:14" x14ac:dyDescent="0.25">
      <c r="A19" t="s">
        <v>66</v>
      </c>
      <c r="B19" t="s">
        <v>35</v>
      </c>
      <c r="C19">
        <v>501</v>
      </c>
      <c r="D19">
        <v>57</v>
      </c>
      <c r="E19">
        <v>1200.02</v>
      </c>
      <c r="F19" s="46">
        <v>58.524024599590014</v>
      </c>
      <c r="G19" s="46">
        <v>58.525000000000006</v>
      </c>
      <c r="H19" s="46">
        <v>56.400000000000006</v>
      </c>
      <c r="I19" s="46">
        <v>62.75</v>
      </c>
      <c r="J19" s="46">
        <v>56.425000000000004</v>
      </c>
      <c r="K19" s="53">
        <v>42818</v>
      </c>
      <c r="L19">
        <f t="shared" si="3"/>
        <v>0.10488176451539429</v>
      </c>
      <c r="N19">
        <f t="shared" si="2"/>
        <v>1</v>
      </c>
    </row>
    <row r="20" spans="1:14" x14ac:dyDescent="0.25">
      <c r="A20" t="s">
        <v>67</v>
      </c>
      <c r="B20" t="s">
        <v>35</v>
      </c>
      <c r="C20">
        <v>488</v>
      </c>
      <c r="D20">
        <v>57</v>
      </c>
      <c r="E20">
        <v>1201.4399999999996</v>
      </c>
      <c r="F20" s="46">
        <v>58.504794246903742</v>
      </c>
      <c r="G20" s="46">
        <v>58.57500000000001</v>
      </c>
      <c r="H20" s="46">
        <v>55.850000000000009</v>
      </c>
      <c r="I20" s="46">
        <v>63.3</v>
      </c>
      <c r="J20" s="46">
        <v>56.57500000000001</v>
      </c>
      <c r="K20" s="53">
        <v>42818</v>
      </c>
      <c r="L20">
        <f t="shared" si="3"/>
        <v>0.10734824632459403</v>
      </c>
      <c r="N20">
        <f t="shared" si="2"/>
        <v>1</v>
      </c>
    </row>
    <row r="21" spans="1:14" x14ac:dyDescent="0.25">
      <c r="A21" t="s">
        <v>68</v>
      </c>
      <c r="B21" t="s">
        <v>35</v>
      </c>
      <c r="C21">
        <v>486</v>
      </c>
      <c r="D21">
        <v>57</v>
      </c>
      <c r="E21">
        <v>1200.2799999999997</v>
      </c>
      <c r="F21" s="46">
        <v>58.661312360449244</v>
      </c>
      <c r="G21" s="46">
        <v>58.675000000000011</v>
      </c>
      <c r="H21" s="46">
        <v>55.900000000000034</v>
      </c>
      <c r="I21" s="46">
        <v>63.550000000000011</v>
      </c>
      <c r="J21" s="46">
        <v>56.574999999999989</v>
      </c>
      <c r="K21" s="53">
        <v>42818</v>
      </c>
      <c r="L21">
        <f t="shared" si="3"/>
        <v>0.10803188280009068</v>
      </c>
      <c r="N21">
        <f t="shared" si="2"/>
        <v>1</v>
      </c>
    </row>
    <row r="22" spans="1:14" x14ac:dyDescent="0.25">
      <c r="A22" t="s">
        <v>69</v>
      </c>
      <c r="B22" t="s">
        <v>35</v>
      </c>
      <c r="C22">
        <v>512</v>
      </c>
      <c r="D22">
        <v>55.5</v>
      </c>
      <c r="E22">
        <v>1204.1199999999997</v>
      </c>
      <c r="F22" s="46">
        <v>58.515762548583197</v>
      </c>
      <c r="G22" s="46">
        <v>58.716666666666661</v>
      </c>
      <c r="H22" s="46">
        <v>56.149999999999984</v>
      </c>
      <c r="I22" s="46">
        <v>63.225000000000001</v>
      </c>
      <c r="J22" s="46">
        <v>56.774999999999999</v>
      </c>
      <c r="K22" s="53">
        <v>42818</v>
      </c>
      <c r="L22">
        <f t="shared" si="3"/>
        <v>0.10311147585653427</v>
      </c>
      <c r="N22">
        <f t="shared" si="2"/>
        <v>1</v>
      </c>
    </row>
    <row r="23" spans="1:14" x14ac:dyDescent="0.25">
      <c r="A23" t="s">
        <v>70</v>
      </c>
      <c r="B23" t="s">
        <v>35</v>
      </c>
      <c r="C23">
        <v>512</v>
      </c>
      <c r="D23">
        <v>57</v>
      </c>
      <c r="E23">
        <v>1201.0299999999997</v>
      </c>
      <c r="F23" s="46">
        <v>58.824508963139991</v>
      </c>
      <c r="G23" s="46">
        <v>58.875000000000007</v>
      </c>
      <c r="H23" s="46">
        <v>54.975000000000023</v>
      </c>
      <c r="I23" s="46">
        <v>64.650000000000006</v>
      </c>
      <c r="J23" s="46">
        <v>56.999999999999993</v>
      </c>
      <c r="K23" s="53">
        <v>42818</v>
      </c>
      <c r="L23">
        <f t="shared" si="3"/>
        <v>0.10338226531307555</v>
      </c>
      <c r="N23">
        <f t="shared" si="2"/>
        <v>1</v>
      </c>
    </row>
    <row r="24" spans="1:14" x14ac:dyDescent="0.25">
      <c r="A24" t="s">
        <v>71</v>
      </c>
      <c r="B24" t="s">
        <v>35</v>
      </c>
      <c r="C24">
        <v>528</v>
      </c>
      <c r="D24">
        <v>57</v>
      </c>
      <c r="E24">
        <v>1200.4599999999998</v>
      </c>
      <c r="F24" s="46">
        <v>58.927411159055715</v>
      </c>
      <c r="G24" s="46">
        <v>58.95000000000001</v>
      </c>
      <c r="H24" s="46">
        <v>56.925000000000011</v>
      </c>
      <c r="I24" s="46">
        <v>61.449999999999996</v>
      </c>
      <c r="J24" s="46">
        <v>58.475000000000023</v>
      </c>
      <c r="K24" s="53">
        <v>42818</v>
      </c>
      <c r="L24">
        <f t="shared" si="3"/>
        <v>0.1007306173659072</v>
      </c>
      <c r="N24">
        <f t="shared" si="2"/>
        <v>1</v>
      </c>
    </row>
    <row r="25" spans="1:14" x14ac:dyDescent="0.25">
      <c r="A25" t="s">
        <v>72</v>
      </c>
      <c r="B25" t="s">
        <v>35</v>
      </c>
      <c r="C25">
        <v>518</v>
      </c>
      <c r="D25">
        <v>57</v>
      </c>
      <c r="E25">
        <v>1202.5499999999997</v>
      </c>
      <c r="F25" s="46">
        <v>59.182570371294339</v>
      </c>
      <c r="G25" s="46">
        <v>59.30833333333333</v>
      </c>
      <c r="H25" s="46">
        <v>57.000000000000007</v>
      </c>
      <c r="I25" s="46">
        <v>63.875</v>
      </c>
      <c r="J25" s="46">
        <v>57.04999999999999</v>
      </c>
      <c r="K25" s="53">
        <v>42818</v>
      </c>
      <c r="L25">
        <f t="shared" si="3"/>
        <v>0.10292620934138146</v>
      </c>
      <c r="N25">
        <f t="shared" si="2"/>
        <v>1</v>
      </c>
    </row>
    <row r="26" spans="1:14" x14ac:dyDescent="0.25">
      <c r="A26" t="s">
        <v>73</v>
      </c>
      <c r="B26" t="s">
        <v>35</v>
      </c>
      <c r="C26">
        <v>511</v>
      </c>
      <c r="D26">
        <v>52.5</v>
      </c>
      <c r="E26">
        <v>1205.0999999999997</v>
      </c>
      <c r="F26" s="46">
        <v>59.339473902580714</v>
      </c>
      <c r="G26" s="46">
        <v>59.591666666666669</v>
      </c>
      <c r="H26" s="46">
        <v>57.125</v>
      </c>
      <c r="I26" s="46">
        <v>63.949999999999996</v>
      </c>
      <c r="J26" s="46">
        <v>57.700000000000017</v>
      </c>
      <c r="K26" s="53">
        <v>42818</v>
      </c>
      <c r="L26">
        <f t="shared" si="3"/>
        <v>0.10530518882445557</v>
      </c>
      <c r="N26">
        <f t="shared" si="2"/>
        <v>1</v>
      </c>
    </row>
    <row r="27" spans="1:14" x14ac:dyDescent="0.25">
      <c r="A27" t="s">
        <v>74</v>
      </c>
      <c r="B27" t="s">
        <v>35</v>
      </c>
      <c r="C27">
        <v>544</v>
      </c>
      <c r="D27">
        <v>57</v>
      </c>
      <c r="E27">
        <v>1201.9399999999996</v>
      </c>
      <c r="F27" s="46">
        <v>59.562041366457571</v>
      </c>
      <c r="G27" s="46">
        <v>59.658333333333339</v>
      </c>
      <c r="H27" s="46">
        <v>57.3</v>
      </c>
      <c r="I27" s="46">
        <v>63.35</v>
      </c>
      <c r="J27" s="46">
        <v>58.325000000000017</v>
      </c>
      <c r="K27" s="53">
        <v>42818</v>
      </c>
      <c r="L27">
        <f t="shared" si="3"/>
        <v>9.9104894120561685E-2</v>
      </c>
      <c r="N27">
        <f t="shared" si="2"/>
        <v>1</v>
      </c>
    </row>
    <row r="28" spans="1:14" x14ac:dyDescent="0.25">
      <c r="A28" t="s">
        <v>75</v>
      </c>
      <c r="B28" t="s">
        <v>35</v>
      </c>
      <c r="C28">
        <v>552</v>
      </c>
      <c r="D28">
        <v>57</v>
      </c>
      <c r="E28">
        <v>1203.2699999999998</v>
      </c>
      <c r="F28" s="46">
        <v>59.529448918364132</v>
      </c>
      <c r="G28" s="46">
        <v>59.691666666666663</v>
      </c>
      <c r="H28" s="46">
        <v>57.349999999999994</v>
      </c>
      <c r="I28" s="46">
        <v>64.074999999999989</v>
      </c>
      <c r="J28" s="46">
        <v>57.65</v>
      </c>
      <c r="K28" s="53">
        <v>42818</v>
      </c>
      <c r="L28">
        <f t="shared" si="3"/>
        <v>9.7749505613077395E-2</v>
      </c>
      <c r="N28">
        <f t="shared" si="2"/>
        <v>1</v>
      </c>
    </row>
    <row r="29" spans="1:14" x14ac:dyDescent="0.25">
      <c r="A29" t="s">
        <v>76</v>
      </c>
      <c r="B29" t="s">
        <v>35</v>
      </c>
      <c r="C29">
        <v>548</v>
      </c>
      <c r="D29">
        <v>57</v>
      </c>
      <c r="E29">
        <v>1200.1499999999999</v>
      </c>
      <c r="F29" s="46">
        <v>60.017497812773399</v>
      </c>
      <c r="G29" s="46">
        <v>60.024999999999999</v>
      </c>
      <c r="H29" s="46">
        <v>57.125</v>
      </c>
      <c r="I29" s="46">
        <v>63.85</v>
      </c>
      <c r="J29" s="46">
        <v>59.1</v>
      </c>
      <c r="K29" s="53">
        <v>42818</v>
      </c>
      <c r="L29">
        <f t="shared" si="3"/>
        <v>9.9202475723592393E-2</v>
      </c>
      <c r="N29">
        <f t="shared" si="2"/>
        <v>1</v>
      </c>
    </row>
    <row r="30" spans="1:14" x14ac:dyDescent="0.25">
      <c r="A30" t="s">
        <v>77</v>
      </c>
      <c r="B30" t="s">
        <v>35</v>
      </c>
      <c r="C30">
        <v>484</v>
      </c>
      <c r="D30">
        <v>57</v>
      </c>
      <c r="E30">
        <v>1200.07</v>
      </c>
      <c r="F30" s="46">
        <v>62.063046322297872</v>
      </c>
      <c r="G30" s="46">
        <v>62.06666666666667</v>
      </c>
      <c r="H30" s="46">
        <v>57.5</v>
      </c>
      <c r="I30" s="46">
        <v>65.300000000000011</v>
      </c>
      <c r="J30" s="46">
        <v>63.4</v>
      </c>
      <c r="K30" s="53">
        <v>42818</v>
      </c>
      <c r="L30">
        <f t="shared" si="3"/>
        <v>0.11471912444047666</v>
      </c>
      <c r="N30">
        <f t="shared" si="2"/>
        <v>1</v>
      </c>
    </row>
    <row r="31" spans="1:14" x14ac:dyDescent="0.25">
      <c r="A31" t="s">
        <v>78</v>
      </c>
      <c r="B31" t="s">
        <v>35</v>
      </c>
      <c r="C31">
        <v>452</v>
      </c>
      <c r="D31">
        <v>55.5</v>
      </c>
      <c r="E31">
        <v>1200.1499999999999</v>
      </c>
      <c r="F31" s="46">
        <v>57.934424863558746</v>
      </c>
      <c r="G31" s="46">
        <v>57.941666666666684</v>
      </c>
      <c r="H31" s="46">
        <v>55.899999999999991</v>
      </c>
      <c r="I31" s="46">
        <v>60.3</v>
      </c>
      <c r="J31" s="46">
        <v>57.625000000000043</v>
      </c>
      <c r="K31" s="53">
        <v>42818</v>
      </c>
      <c r="L31">
        <f t="shared" si="3"/>
        <v>0.11415650219420442</v>
      </c>
      <c r="N31">
        <f t="shared" si="2"/>
        <v>1</v>
      </c>
    </row>
    <row r="32" spans="1:14" x14ac:dyDescent="0.25">
      <c r="A32" t="s">
        <v>79</v>
      </c>
      <c r="B32" t="s">
        <v>35</v>
      </c>
      <c r="C32">
        <v>501</v>
      </c>
      <c r="D32">
        <v>55.5</v>
      </c>
      <c r="E32">
        <v>1200.7099999999998</v>
      </c>
      <c r="F32" s="46">
        <v>58.024002465208092</v>
      </c>
      <c r="G32" s="46">
        <v>58.058333333333337</v>
      </c>
      <c r="H32" s="46">
        <v>56.124999999999986</v>
      </c>
      <c r="I32" s="46">
        <v>60.875000000000007</v>
      </c>
      <c r="J32" s="46">
        <v>57.175000000000011</v>
      </c>
      <c r="K32" s="53">
        <v>42818</v>
      </c>
      <c r="L32">
        <f t="shared" si="3"/>
        <v>0.10426595231843323</v>
      </c>
      <c r="N32">
        <f t="shared" si="2"/>
        <v>1</v>
      </c>
    </row>
    <row r="33" spans="1:14" x14ac:dyDescent="0.25">
      <c r="A33" t="s">
        <v>80</v>
      </c>
      <c r="B33" t="s">
        <v>35</v>
      </c>
      <c r="C33">
        <v>403</v>
      </c>
      <c r="D33">
        <v>54</v>
      </c>
      <c r="E33">
        <v>1201.9399999999996</v>
      </c>
      <c r="F33" s="46">
        <v>58.239179992345711</v>
      </c>
      <c r="G33" s="46">
        <v>58.333333333333336</v>
      </c>
      <c r="H33" s="46">
        <v>56.2</v>
      </c>
      <c r="I33" s="46">
        <v>60.924999999999997</v>
      </c>
      <c r="J33" s="46">
        <v>57.874999999999993</v>
      </c>
      <c r="K33" s="53">
        <v>42818</v>
      </c>
      <c r="L33">
        <f t="shared" si="3"/>
        <v>0.12743803061782433</v>
      </c>
      <c r="N33">
        <f t="shared" si="2"/>
        <v>1</v>
      </c>
    </row>
    <row r="34" spans="1:14" x14ac:dyDescent="0.25">
      <c r="A34" t="s">
        <v>81</v>
      </c>
      <c r="B34" t="s">
        <v>35</v>
      </c>
      <c r="C34">
        <v>507</v>
      </c>
      <c r="D34">
        <v>52.5</v>
      </c>
      <c r="E34">
        <v>1202.5499999999997</v>
      </c>
      <c r="F34" s="46">
        <v>58.267847490748835</v>
      </c>
      <c r="G34" s="46">
        <v>58.391666666666659</v>
      </c>
      <c r="H34" s="46">
        <v>55.624999999999993</v>
      </c>
      <c r="I34" s="46">
        <v>63.15</v>
      </c>
      <c r="J34" s="46">
        <v>56.399999999999984</v>
      </c>
      <c r="K34" s="53">
        <v>42818</v>
      </c>
      <c r="L34">
        <f t="shared" si="3"/>
        <v>0.10414271222653947</v>
      </c>
      <c r="N34">
        <f t="shared" si="2"/>
        <v>1</v>
      </c>
    </row>
    <row r="35" spans="1:14" x14ac:dyDescent="0.25">
      <c r="A35" t="s">
        <v>82</v>
      </c>
      <c r="B35" t="s">
        <v>35</v>
      </c>
      <c r="C35">
        <v>489</v>
      </c>
      <c r="D35">
        <v>55.5</v>
      </c>
      <c r="E35">
        <v>1200.2799999999997</v>
      </c>
      <c r="F35" s="46">
        <v>58.436364848202096</v>
      </c>
      <c r="G35" s="46">
        <v>58.449999999999996</v>
      </c>
      <c r="H35" s="46">
        <v>56.275000000000006</v>
      </c>
      <c r="I35" s="46">
        <v>61.375</v>
      </c>
      <c r="J35" s="46">
        <v>57.699999999999996</v>
      </c>
      <c r="K35" s="53">
        <v>42818</v>
      </c>
      <c r="L35">
        <f t="shared" si="3"/>
        <v>0.10732114756327291</v>
      </c>
      <c r="N35">
        <f t="shared" si="2"/>
        <v>1</v>
      </c>
    </row>
    <row r="36" spans="1:14" x14ac:dyDescent="0.25">
      <c r="A36" t="s">
        <v>83</v>
      </c>
      <c r="B36" t="s">
        <v>35</v>
      </c>
      <c r="C36">
        <v>505</v>
      </c>
      <c r="D36">
        <v>55.5</v>
      </c>
      <c r="E36">
        <v>1200.4599999999998</v>
      </c>
      <c r="F36" s="46">
        <v>58.544224713859698</v>
      </c>
      <c r="G36" s="46">
        <v>58.566666666666663</v>
      </c>
      <c r="H36" s="46">
        <v>56.20000000000001</v>
      </c>
      <c r="I36" s="46">
        <v>60.1</v>
      </c>
      <c r="J36" s="46">
        <v>59.399999999999991</v>
      </c>
      <c r="K36" s="53">
        <v>42818</v>
      </c>
      <c r="L36">
        <f t="shared" si="3"/>
        <v>0.10444999948949099</v>
      </c>
      <c r="N36">
        <f t="shared" si="2"/>
        <v>1</v>
      </c>
    </row>
    <row r="37" spans="1:14" x14ac:dyDescent="0.25">
      <c r="A37" t="s">
        <v>84</v>
      </c>
      <c r="B37" t="s">
        <v>35</v>
      </c>
      <c r="C37">
        <v>574</v>
      </c>
      <c r="D37">
        <v>58</v>
      </c>
      <c r="E37">
        <v>1200</v>
      </c>
      <c r="F37" s="46">
        <v>58.625</v>
      </c>
      <c r="G37" s="46">
        <v>58.624999999999993</v>
      </c>
      <c r="H37" s="46">
        <v>55.999999999999993</v>
      </c>
      <c r="I37" s="46">
        <v>62.324999999999996</v>
      </c>
      <c r="J37" s="46">
        <v>57.54999999999999</v>
      </c>
      <c r="K37" s="53">
        <v>42818</v>
      </c>
      <c r="L37">
        <f t="shared" si="3"/>
        <v>9.2761075949367083E-2</v>
      </c>
      <c r="N37">
        <f t="shared" si="2"/>
        <v>1</v>
      </c>
    </row>
    <row r="38" spans="1:14" x14ac:dyDescent="0.25">
      <c r="A38" t="s">
        <v>85</v>
      </c>
      <c r="B38" t="s">
        <v>35</v>
      </c>
      <c r="C38">
        <v>524</v>
      </c>
      <c r="D38">
        <v>58</v>
      </c>
      <c r="E38">
        <v>1200.02</v>
      </c>
      <c r="F38" s="46">
        <v>58.907351544140944</v>
      </c>
      <c r="G38" s="46">
        <v>58.908333333333331</v>
      </c>
      <c r="H38" s="46">
        <v>55.925000000000004</v>
      </c>
      <c r="I38" s="46">
        <v>62.975000000000001</v>
      </c>
      <c r="J38" s="46">
        <v>57.824999999999989</v>
      </c>
      <c r="K38" s="53">
        <v>42818</v>
      </c>
      <c r="L38">
        <f t="shared" si="3"/>
        <v>0.10121538066003599</v>
      </c>
      <c r="N38">
        <f t="shared" si="2"/>
        <v>1</v>
      </c>
    </row>
    <row r="39" spans="1:14" x14ac:dyDescent="0.25">
      <c r="A39" t="s">
        <v>86</v>
      </c>
      <c r="B39" t="s">
        <v>35</v>
      </c>
      <c r="C39">
        <v>424</v>
      </c>
      <c r="D39">
        <v>55.5</v>
      </c>
      <c r="E39">
        <v>1201.0299999999997</v>
      </c>
      <c r="F39" s="46">
        <v>58.907770830037563</v>
      </c>
      <c r="G39" s="46">
        <v>58.958333333333336</v>
      </c>
      <c r="H39" s="46">
        <v>56.199999999999996</v>
      </c>
      <c r="I39" s="46">
        <v>61.775000000000006</v>
      </c>
      <c r="J39" s="46">
        <v>58.900000000000006</v>
      </c>
      <c r="K39" s="53">
        <v>42818</v>
      </c>
      <c r="L39">
        <f t="shared" si="3"/>
        <v>0.12285249391040159</v>
      </c>
      <c r="N39">
        <f t="shared" si="2"/>
        <v>1</v>
      </c>
    </row>
    <row r="40" spans="1:14" x14ac:dyDescent="0.25">
      <c r="A40" t="s">
        <v>87</v>
      </c>
      <c r="B40" t="s">
        <v>35</v>
      </c>
      <c r="C40">
        <v>486</v>
      </c>
      <c r="D40">
        <v>58</v>
      </c>
      <c r="E40">
        <v>1200.07</v>
      </c>
      <c r="F40" s="46">
        <v>60.788120692959595</v>
      </c>
      <c r="G40" s="46">
        <v>60.791666666666664</v>
      </c>
      <c r="H40" s="46">
        <v>57.349999999999994</v>
      </c>
      <c r="I40" s="46">
        <v>64.300000000000011</v>
      </c>
      <c r="J40" s="46">
        <v>60.725000000000001</v>
      </c>
      <c r="K40" s="53">
        <v>42818</v>
      </c>
      <c r="L40">
        <f t="shared" si="3"/>
        <v>0.1117428689208816</v>
      </c>
      <c r="N40">
        <f t="shared" si="2"/>
        <v>1</v>
      </c>
    </row>
    <row r="41" spans="1:14" x14ac:dyDescent="0.25">
      <c r="A41" t="s">
        <v>89</v>
      </c>
      <c r="B41" t="s">
        <v>34</v>
      </c>
      <c r="C41">
        <v>523</v>
      </c>
      <c r="D41">
        <v>50.5</v>
      </c>
      <c r="E41">
        <v>1901.4399999999996</v>
      </c>
      <c r="F41" s="46">
        <v>62.857623695725366</v>
      </c>
      <c r="G41" s="46">
        <v>63.093333333333341</v>
      </c>
      <c r="H41" s="46">
        <v>61.199999999999989</v>
      </c>
      <c r="I41" s="46">
        <v>66.666666666666671</v>
      </c>
      <c r="J41" s="46">
        <v>62.800000000000047</v>
      </c>
      <c r="K41" s="53">
        <v>42818</v>
      </c>
      <c r="L41">
        <f t="shared" si="3"/>
        <v>0.10960352867606864</v>
      </c>
      <c r="N41">
        <f t="shared" si="2"/>
        <v>1</v>
      </c>
    </row>
    <row r="42" spans="1:14" x14ac:dyDescent="0.25">
      <c r="A42" t="s">
        <v>90</v>
      </c>
      <c r="B42" t="s">
        <v>34</v>
      </c>
      <c r="C42">
        <v>521</v>
      </c>
      <c r="D42">
        <v>59</v>
      </c>
      <c r="E42">
        <v>1900</v>
      </c>
      <c r="F42" s="46">
        <v>62.931578947368408</v>
      </c>
      <c r="G42" s="46">
        <v>63.203333333333333</v>
      </c>
      <c r="H42" s="46">
        <v>60.599999999999987</v>
      </c>
      <c r="I42" s="46">
        <v>68.366666666666674</v>
      </c>
      <c r="J42" s="46">
        <v>62.124999999999993</v>
      </c>
      <c r="K42" s="53">
        <v>42818</v>
      </c>
      <c r="L42">
        <f t="shared" si="3"/>
        <v>0.10850272232304897</v>
      </c>
      <c r="N42">
        <f t="shared" si="2"/>
        <v>1</v>
      </c>
    </row>
    <row r="43" spans="1:14" x14ac:dyDescent="0.25">
      <c r="A43" t="s">
        <v>91</v>
      </c>
      <c r="B43" t="s">
        <v>34</v>
      </c>
      <c r="C43">
        <v>437</v>
      </c>
      <c r="D43">
        <v>57.5</v>
      </c>
      <c r="E43">
        <v>1900.07</v>
      </c>
      <c r="F43" s="46">
        <v>63.218723520712395</v>
      </c>
      <c r="G43" s="46">
        <v>63.463333333333331</v>
      </c>
      <c r="H43" s="46">
        <v>61.325000000000017</v>
      </c>
      <c r="I43" s="46">
        <v>68.066666666666677</v>
      </c>
      <c r="J43" s="46">
        <v>62.824999999999953</v>
      </c>
      <c r="K43" s="53">
        <v>42818</v>
      </c>
      <c r="L43">
        <f t="shared" si="3"/>
        <v>0.12784372804997451</v>
      </c>
      <c r="N43">
        <f t="shared" si="2"/>
        <v>1</v>
      </c>
    </row>
    <row r="44" spans="1:14" x14ac:dyDescent="0.25">
      <c r="A44" t="s">
        <v>92</v>
      </c>
      <c r="B44" t="s">
        <v>34</v>
      </c>
      <c r="C44">
        <v>487</v>
      </c>
      <c r="D44">
        <v>50</v>
      </c>
      <c r="E44">
        <v>1902.5499999999997</v>
      </c>
      <c r="F44" s="46">
        <v>63.23092691387874</v>
      </c>
      <c r="G44" s="46">
        <v>63.67166666666666</v>
      </c>
      <c r="H44" s="46">
        <v>59.95000000000001</v>
      </c>
      <c r="I44" s="46">
        <v>70.433333333333337</v>
      </c>
      <c r="J44" s="46">
        <v>62.624999999999986</v>
      </c>
      <c r="K44" s="53">
        <v>42818</v>
      </c>
      <c r="L44">
        <f t="shared" si="3"/>
        <v>0.11774846725117084</v>
      </c>
      <c r="N44">
        <f t="shared" si="2"/>
        <v>1</v>
      </c>
    </row>
    <row r="45" spans="1:14" x14ac:dyDescent="0.25">
      <c r="A45" t="s">
        <v>93</v>
      </c>
      <c r="B45" t="s">
        <v>34</v>
      </c>
      <c r="C45">
        <v>490</v>
      </c>
      <c r="D45">
        <v>55.5</v>
      </c>
      <c r="E45">
        <v>1900.2799999999997</v>
      </c>
      <c r="F45" s="46">
        <v>63.453806807417855</v>
      </c>
      <c r="G45" s="46">
        <v>63.84333333333332</v>
      </c>
      <c r="H45" s="46">
        <v>60.674999999999969</v>
      </c>
      <c r="I45" s="46">
        <v>71.066666666666663</v>
      </c>
      <c r="J45" s="46">
        <v>62.374999999999972</v>
      </c>
      <c r="K45" s="53">
        <v>42818</v>
      </c>
      <c r="L45">
        <f t="shared" si="3"/>
        <v>0.11632228562313081</v>
      </c>
      <c r="N45">
        <f t="shared" si="2"/>
        <v>1</v>
      </c>
    </row>
    <row r="46" spans="1:14" x14ac:dyDescent="0.25">
      <c r="A46" t="s">
        <v>94</v>
      </c>
      <c r="B46" t="s">
        <v>34</v>
      </c>
      <c r="C46">
        <v>532</v>
      </c>
      <c r="D46">
        <v>57</v>
      </c>
      <c r="E46">
        <v>1900.1499999999999</v>
      </c>
      <c r="F46" s="46">
        <v>63.558140146830517</v>
      </c>
      <c r="G46" s="46">
        <v>63.89</v>
      </c>
      <c r="H46" s="46">
        <v>60.874999999999986</v>
      </c>
      <c r="I46" s="46">
        <v>70.100000000000009</v>
      </c>
      <c r="J46" s="46">
        <v>63.199999999999967</v>
      </c>
      <c r="K46" s="53">
        <v>42818</v>
      </c>
      <c r="L46">
        <f t="shared" si="3"/>
        <v>0.10790855712534893</v>
      </c>
      <c r="N46">
        <f t="shared" si="2"/>
        <v>1</v>
      </c>
    </row>
    <row r="47" spans="1:14" x14ac:dyDescent="0.25">
      <c r="A47" t="s">
        <v>95</v>
      </c>
      <c r="B47" t="s">
        <v>34</v>
      </c>
      <c r="C47">
        <v>468</v>
      </c>
      <c r="D47">
        <v>50</v>
      </c>
      <c r="E47">
        <v>1903.2699999999998</v>
      </c>
      <c r="F47" s="46">
        <v>63.506491459435615</v>
      </c>
      <c r="G47" s="46">
        <v>63.841666666666661</v>
      </c>
      <c r="H47" s="46">
        <v>61.024999999999991</v>
      </c>
      <c r="I47" s="46">
        <v>68.13333333333334</v>
      </c>
      <c r="J47" s="46">
        <v>63.649999999999984</v>
      </c>
      <c r="K47" s="53">
        <v>42818</v>
      </c>
      <c r="L47">
        <f t="shared" si="3"/>
        <v>0.12259940436184481</v>
      </c>
      <c r="N47">
        <f t="shared" si="2"/>
        <v>1</v>
      </c>
    </row>
    <row r="48" spans="1:14" x14ac:dyDescent="0.25">
      <c r="A48" t="s">
        <v>96</v>
      </c>
      <c r="B48" t="s">
        <v>34</v>
      </c>
      <c r="C48">
        <v>476</v>
      </c>
      <c r="D48">
        <v>52</v>
      </c>
      <c r="E48">
        <v>1900.7099999999998</v>
      </c>
      <c r="F48" s="46">
        <v>63.649899248175686</v>
      </c>
      <c r="G48" s="46">
        <v>63.904999999999994</v>
      </c>
      <c r="H48" s="46">
        <v>61.25</v>
      </c>
      <c r="I48" s="46">
        <v>68.3</v>
      </c>
      <c r="J48" s="46">
        <v>63.925000000000026</v>
      </c>
      <c r="K48" s="53">
        <v>42818</v>
      </c>
      <c r="L48">
        <f t="shared" si="3"/>
        <v>0.12054905160639334</v>
      </c>
      <c r="N48">
        <f t="shared" si="2"/>
        <v>1</v>
      </c>
    </row>
    <row r="49" spans="1:14" x14ac:dyDescent="0.25">
      <c r="A49" t="s">
        <v>97</v>
      </c>
      <c r="B49" t="s">
        <v>34</v>
      </c>
      <c r="C49">
        <v>482</v>
      </c>
      <c r="D49">
        <v>52</v>
      </c>
      <c r="E49">
        <v>1901.0299999999997</v>
      </c>
      <c r="F49" s="46">
        <v>63.854857629811207</v>
      </c>
      <c r="G49" s="46">
        <v>64.153333333333336</v>
      </c>
      <c r="H49" s="46">
        <v>61.174999999999983</v>
      </c>
      <c r="I49" s="46">
        <v>69.166666666666671</v>
      </c>
      <c r="J49" s="46">
        <v>63.925000000000026</v>
      </c>
      <c r="K49" s="53">
        <v>42818</v>
      </c>
      <c r="L49">
        <f t="shared" si="3"/>
        <v>0.11957838507455282</v>
      </c>
      <c r="N49">
        <f t="shared" si="2"/>
        <v>1</v>
      </c>
    </row>
    <row r="50" spans="1:14" x14ac:dyDescent="0.25">
      <c r="A50" t="s">
        <v>98</v>
      </c>
      <c r="B50" t="s">
        <v>34</v>
      </c>
      <c r="C50">
        <v>447</v>
      </c>
      <c r="D50">
        <v>54.5</v>
      </c>
      <c r="E50">
        <v>1900.4599999999998</v>
      </c>
      <c r="F50" s="46">
        <v>63.952937709817625</v>
      </c>
      <c r="G50" s="46">
        <v>64.181666666666658</v>
      </c>
      <c r="H50" s="46">
        <v>61.099999999999994</v>
      </c>
      <c r="I50" s="46">
        <v>68.23333333333332</v>
      </c>
      <c r="J50" s="46">
        <v>64.800000000000011</v>
      </c>
      <c r="K50" s="53">
        <v>42818</v>
      </c>
      <c r="L50">
        <f t="shared" si="3"/>
        <v>0.12752330550312588</v>
      </c>
      <c r="N50">
        <f t="shared" si="2"/>
        <v>1</v>
      </c>
    </row>
    <row r="51" spans="1:14" x14ac:dyDescent="0.25">
      <c r="A51" t="s">
        <v>99</v>
      </c>
      <c r="B51" t="s">
        <v>34</v>
      </c>
      <c r="C51">
        <v>566</v>
      </c>
      <c r="D51">
        <v>50</v>
      </c>
      <c r="E51">
        <v>1901.9399999999996</v>
      </c>
      <c r="F51" s="46">
        <v>64.039875074923501</v>
      </c>
      <c r="G51" s="46">
        <v>64.393333333333331</v>
      </c>
      <c r="H51" s="46">
        <v>60.82500000000001</v>
      </c>
      <c r="I51" s="46">
        <v>69.866666666666674</v>
      </c>
      <c r="J51" s="46">
        <v>64.350000000000023</v>
      </c>
      <c r="K51" s="53">
        <v>42818</v>
      </c>
      <c r="L51">
        <f t="shared" si="3"/>
        <v>0.1039608361605901</v>
      </c>
      <c r="N51">
        <f t="shared" si="2"/>
        <v>1</v>
      </c>
    </row>
    <row r="52" spans="1:14" x14ac:dyDescent="0.25">
      <c r="A52" t="s">
        <v>100</v>
      </c>
      <c r="B52" t="s">
        <v>34</v>
      </c>
      <c r="C52">
        <v>538</v>
      </c>
      <c r="D52">
        <v>59</v>
      </c>
      <c r="E52">
        <v>1900.02</v>
      </c>
      <c r="F52" s="46">
        <v>64.525636572246611</v>
      </c>
      <c r="G52" s="46">
        <v>64.60833333333332</v>
      </c>
      <c r="H52" s="46">
        <v>61.325000000000003</v>
      </c>
      <c r="I52" s="46">
        <v>68.499999999999972</v>
      </c>
      <c r="J52" s="46">
        <v>64.650000000000006</v>
      </c>
      <c r="K52" s="53">
        <v>42818</v>
      </c>
      <c r="L52">
        <f t="shared" si="3"/>
        <v>0.1080831433370965</v>
      </c>
      <c r="N52">
        <f t="shared" si="2"/>
        <v>1</v>
      </c>
    </row>
    <row r="53" spans="1:14" x14ac:dyDescent="0.25">
      <c r="A53" t="s">
        <v>101</v>
      </c>
      <c r="B53" t="s">
        <v>35</v>
      </c>
      <c r="C53">
        <v>508</v>
      </c>
      <c r="D53">
        <v>55.5</v>
      </c>
      <c r="E53">
        <v>1600.2799999999997</v>
      </c>
      <c r="F53" s="46">
        <v>60.301947159247149</v>
      </c>
      <c r="G53" s="46">
        <v>60.312500000000007</v>
      </c>
      <c r="H53" s="46">
        <v>53.375000000000057</v>
      </c>
      <c r="I53" s="46">
        <v>65.25</v>
      </c>
      <c r="J53" s="46">
        <v>61.312499999999986</v>
      </c>
      <c r="K53" s="53">
        <v>42818</v>
      </c>
      <c r="L53">
        <f t="shared" si="3"/>
        <v>0.10701321589928509</v>
      </c>
      <c r="N53">
        <f t="shared" si="2"/>
        <v>1</v>
      </c>
    </row>
    <row r="54" spans="1:14" x14ac:dyDescent="0.25">
      <c r="A54" t="s">
        <v>102</v>
      </c>
      <c r="B54" t="s">
        <v>35</v>
      </c>
      <c r="C54">
        <v>458</v>
      </c>
      <c r="D54">
        <v>51.5</v>
      </c>
      <c r="E54">
        <v>1600.7099999999998</v>
      </c>
      <c r="F54" s="46">
        <v>60.291995427029264</v>
      </c>
      <c r="G54" s="46">
        <v>60.318749999999994</v>
      </c>
      <c r="H54" s="46">
        <v>53.75</v>
      </c>
      <c r="I54" s="46">
        <v>65.025000000000006</v>
      </c>
      <c r="J54" s="46">
        <v>61.249999999999986</v>
      </c>
      <c r="K54" s="53">
        <v>42818</v>
      </c>
      <c r="L54">
        <f t="shared" si="3"/>
        <v>0.11833561418455203</v>
      </c>
      <c r="N54">
        <f t="shared" si="2"/>
        <v>1</v>
      </c>
    </row>
    <row r="55" spans="1:14" x14ac:dyDescent="0.25">
      <c r="A55" t="s">
        <v>103</v>
      </c>
      <c r="B55" t="s">
        <v>35</v>
      </c>
      <c r="C55">
        <v>475</v>
      </c>
      <c r="D55">
        <v>58</v>
      </c>
      <c r="E55">
        <v>1600.07</v>
      </c>
      <c r="F55" s="46">
        <v>60.34111007643417</v>
      </c>
      <c r="G55" s="46">
        <v>60.343750000000007</v>
      </c>
      <c r="H55" s="46">
        <v>52.800000000000047</v>
      </c>
      <c r="I55" s="46">
        <v>66.025000000000006</v>
      </c>
      <c r="J55" s="46">
        <v>61.274999999999991</v>
      </c>
      <c r="K55" s="53">
        <v>42818</v>
      </c>
      <c r="L55">
        <f t="shared" si="3"/>
        <v>0.11321033785447311</v>
      </c>
      <c r="N55">
        <f t="shared" si="2"/>
        <v>1</v>
      </c>
    </row>
    <row r="56" spans="1:14" x14ac:dyDescent="0.25">
      <c r="A56" t="s">
        <v>104</v>
      </c>
      <c r="B56" t="s">
        <v>35</v>
      </c>
      <c r="C56">
        <v>504</v>
      </c>
      <c r="D56">
        <v>58.5</v>
      </c>
      <c r="E56">
        <v>1600.02</v>
      </c>
      <c r="F56" s="46">
        <v>60.361745478181525</v>
      </c>
      <c r="G56" s="46">
        <v>60.362499999999997</v>
      </c>
      <c r="H56" s="46">
        <v>53.149999999999977</v>
      </c>
      <c r="I56" s="46">
        <v>65.75</v>
      </c>
      <c r="J56" s="46">
        <v>61.275000000000006</v>
      </c>
      <c r="K56" s="53">
        <v>42818</v>
      </c>
      <c r="L56">
        <f t="shared" si="3"/>
        <v>0.10730976973898938</v>
      </c>
      <c r="N56">
        <f t="shared" si="2"/>
        <v>1</v>
      </c>
    </row>
    <row r="57" spans="1:14" x14ac:dyDescent="0.25">
      <c r="A57" t="s">
        <v>105</v>
      </c>
      <c r="B57" t="s">
        <v>35</v>
      </c>
      <c r="C57">
        <v>548</v>
      </c>
      <c r="D57">
        <v>59</v>
      </c>
      <c r="E57">
        <v>1600</v>
      </c>
      <c r="F57" s="46">
        <v>60.437500000000014</v>
      </c>
      <c r="G57" s="46">
        <v>60.437500000000014</v>
      </c>
      <c r="H57" s="46">
        <v>54.17500000000004</v>
      </c>
      <c r="I57" s="46">
        <v>65.949999999999989</v>
      </c>
      <c r="J57" s="46">
        <v>60.8125</v>
      </c>
      <c r="K57" s="53">
        <v>42818</v>
      </c>
      <c r="L57">
        <f t="shared" si="3"/>
        <v>9.9567545304777613E-2</v>
      </c>
      <c r="N57">
        <f t="shared" si="2"/>
        <v>1</v>
      </c>
    </row>
    <row r="58" spans="1:14" x14ac:dyDescent="0.25">
      <c r="A58" t="s">
        <v>106</v>
      </c>
      <c r="B58" t="s">
        <v>35</v>
      </c>
      <c r="C58">
        <v>503</v>
      </c>
      <c r="D58">
        <v>50</v>
      </c>
      <c r="E58">
        <v>1601.0299999999997</v>
      </c>
      <c r="F58" s="46">
        <v>60.692179409505144</v>
      </c>
      <c r="G58" s="46">
        <v>60.731250000000003</v>
      </c>
      <c r="H58" s="46">
        <v>54.250000000000007</v>
      </c>
      <c r="I58" s="46">
        <v>65.824999999999989</v>
      </c>
      <c r="J58" s="46">
        <v>61.424999999999997</v>
      </c>
      <c r="K58" s="53">
        <v>42818</v>
      </c>
      <c r="L58">
        <f t="shared" si="3"/>
        <v>0.10975077650905089</v>
      </c>
      <c r="N58">
        <f t="shared" si="2"/>
        <v>1</v>
      </c>
    </row>
    <row r="59" spans="1:14" x14ac:dyDescent="0.25">
      <c r="A59" t="s">
        <v>108</v>
      </c>
      <c r="B59" t="s">
        <v>34</v>
      </c>
      <c r="C59">
        <v>478</v>
      </c>
      <c r="D59">
        <v>57.5</v>
      </c>
      <c r="E59">
        <v>1600.02</v>
      </c>
      <c r="F59" s="46">
        <v>62.549218134773319</v>
      </c>
      <c r="G59" s="46">
        <v>62.550000000000004</v>
      </c>
      <c r="H59" s="46">
        <v>56.849999999999987</v>
      </c>
      <c r="I59" s="46">
        <v>69.900000000000006</v>
      </c>
      <c r="J59" s="46">
        <v>61.725000000000001</v>
      </c>
      <c r="K59" s="53">
        <v>42818</v>
      </c>
      <c r="L59">
        <f t="shared" si="3"/>
        <v>0.11680526262329284</v>
      </c>
      <c r="N59">
        <f t="shared" si="2"/>
        <v>1</v>
      </c>
    </row>
    <row r="60" spans="1:14" x14ac:dyDescent="0.25">
      <c r="A60" t="s">
        <v>109</v>
      </c>
      <c r="B60" t="s">
        <v>34</v>
      </c>
      <c r="C60">
        <v>508</v>
      </c>
      <c r="D60">
        <v>55</v>
      </c>
      <c r="E60">
        <v>1600.7099999999998</v>
      </c>
      <c r="F60" s="46">
        <v>62.772144860718058</v>
      </c>
      <c r="G60" s="46">
        <v>62.8</v>
      </c>
      <c r="H60" s="46">
        <v>58.074999999999939</v>
      </c>
      <c r="I60" s="46">
        <v>69.249999999999986</v>
      </c>
      <c r="J60" s="46">
        <v>61.937500000000021</v>
      </c>
      <c r="K60" s="53">
        <v>42818</v>
      </c>
      <c r="L60">
        <f t="shared" si="3"/>
        <v>0.11149581680411733</v>
      </c>
      <c r="N60">
        <f t="shared" si="2"/>
        <v>1</v>
      </c>
    </row>
    <row r="61" spans="1:14" x14ac:dyDescent="0.25">
      <c r="A61" t="s">
        <v>110</v>
      </c>
      <c r="B61" t="s">
        <v>34</v>
      </c>
      <c r="C61">
        <v>509</v>
      </c>
      <c r="D61">
        <v>59</v>
      </c>
      <c r="E61">
        <v>1600</v>
      </c>
      <c r="F61" s="46">
        <v>62.9</v>
      </c>
      <c r="G61" s="46">
        <v>62.900000000000006</v>
      </c>
      <c r="H61" s="46">
        <v>57.675000000000054</v>
      </c>
      <c r="I61" s="46">
        <v>70.849999999999994</v>
      </c>
      <c r="J61" s="46">
        <v>61.537499999999994</v>
      </c>
      <c r="K61" s="53">
        <v>42818</v>
      </c>
      <c r="L61">
        <f t="shared" si="3"/>
        <v>0.1107394366197183</v>
      </c>
      <c r="N61">
        <f t="shared" si="2"/>
        <v>1</v>
      </c>
    </row>
    <row r="62" spans="1:14" x14ac:dyDescent="0.25">
      <c r="A62" t="s">
        <v>111</v>
      </c>
      <c r="B62" t="s">
        <v>34</v>
      </c>
      <c r="C62">
        <v>461</v>
      </c>
      <c r="D62">
        <v>55</v>
      </c>
      <c r="E62">
        <v>1601.0299999999997</v>
      </c>
      <c r="F62" s="46">
        <v>62.872026133176774</v>
      </c>
      <c r="G62" s="46">
        <v>62.912499999999994</v>
      </c>
      <c r="H62" s="46">
        <v>58.000000000000007</v>
      </c>
      <c r="I62" s="46">
        <v>70.349999999999994</v>
      </c>
      <c r="J62" s="46">
        <v>61.649999999999991</v>
      </c>
      <c r="K62" s="53">
        <v>42818</v>
      </c>
      <c r="L62">
        <f t="shared" si="3"/>
        <v>0.1218450118860015</v>
      </c>
      <c r="N62">
        <f t="shared" si="2"/>
        <v>1</v>
      </c>
    </row>
    <row r="63" spans="1:14" x14ac:dyDescent="0.25">
      <c r="A63" t="s">
        <v>112</v>
      </c>
      <c r="B63" t="s">
        <v>34</v>
      </c>
      <c r="C63">
        <v>477</v>
      </c>
      <c r="D63">
        <v>56</v>
      </c>
      <c r="E63">
        <v>1600.4599999999998</v>
      </c>
      <c r="F63" s="46">
        <v>63.163090611449228</v>
      </c>
      <c r="G63" s="46">
        <v>63.181249999999999</v>
      </c>
      <c r="H63" s="46">
        <v>57.774999999999999</v>
      </c>
      <c r="I63" s="46">
        <v>71.150000000000006</v>
      </c>
      <c r="J63" s="46">
        <v>61.9</v>
      </c>
      <c r="K63" s="53">
        <v>42818</v>
      </c>
      <c r="L63">
        <f t="shared" si="3"/>
        <v>0.1185048604342387</v>
      </c>
      <c r="N63">
        <f t="shared" si="2"/>
        <v>1</v>
      </c>
    </row>
    <row r="64" spans="1:14" x14ac:dyDescent="0.25">
      <c r="A64" t="s">
        <v>113</v>
      </c>
      <c r="B64" t="s">
        <v>34</v>
      </c>
      <c r="C64">
        <v>480</v>
      </c>
      <c r="D64">
        <v>56.5</v>
      </c>
      <c r="E64">
        <v>1600.2799999999997</v>
      </c>
      <c r="F64" s="46">
        <v>63.213937560926858</v>
      </c>
      <c r="G64" s="46">
        <v>63.225000000000009</v>
      </c>
      <c r="H64" s="46">
        <v>59.625000000000021</v>
      </c>
      <c r="I64" s="46">
        <v>70.900000000000006</v>
      </c>
      <c r="J64" s="46">
        <v>61.1875</v>
      </c>
      <c r="K64" s="53">
        <v>42818</v>
      </c>
      <c r="L64">
        <f t="shared" si="3"/>
        <v>0.11782653785820477</v>
      </c>
      <c r="N64">
        <f t="shared" si="2"/>
        <v>1</v>
      </c>
    </row>
    <row r="65" spans="1:14" x14ac:dyDescent="0.25">
      <c r="A65" t="s">
        <v>114</v>
      </c>
      <c r="B65" t="s">
        <v>34</v>
      </c>
      <c r="C65">
        <v>481</v>
      </c>
      <c r="D65">
        <v>57</v>
      </c>
      <c r="E65">
        <v>1600.07</v>
      </c>
      <c r="F65" s="46">
        <v>63.309730199303793</v>
      </c>
      <c r="G65" s="46">
        <v>63.312499999999993</v>
      </c>
      <c r="H65" s="46">
        <v>58.824999999999932</v>
      </c>
      <c r="I65" s="46">
        <v>70.825000000000003</v>
      </c>
      <c r="J65" s="46">
        <v>61.800000000000011</v>
      </c>
      <c r="K65" s="53">
        <v>42818</v>
      </c>
      <c r="L65">
        <f t="shared" si="3"/>
        <v>0.11767607843736765</v>
      </c>
      <c r="N65">
        <f t="shared" si="2"/>
        <v>1</v>
      </c>
    </row>
    <row r="66" spans="1:14" x14ac:dyDescent="0.25">
      <c r="A66" t="s">
        <v>115</v>
      </c>
      <c r="B66" t="s">
        <v>34</v>
      </c>
      <c r="C66">
        <v>518</v>
      </c>
      <c r="D66">
        <v>56.5</v>
      </c>
      <c r="E66">
        <v>1600.1499999999999</v>
      </c>
      <c r="F66" s="46">
        <v>63.425303877761465</v>
      </c>
      <c r="G66" s="46">
        <v>63.431249999999999</v>
      </c>
      <c r="H66" s="46">
        <v>58.574999999999982</v>
      </c>
      <c r="I66" s="46">
        <v>71.625</v>
      </c>
      <c r="J66" s="46">
        <v>61.762500000000003</v>
      </c>
      <c r="K66" s="53">
        <v>42818</v>
      </c>
      <c r="L66">
        <f t="shared" si="3"/>
        <v>0.11040087707182153</v>
      </c>
      <c r="N66">
        <f t="shared" si="2"/>
        <v>1</v>
      </c>
    </row>
    <row r="67" spans="1:14" x14ac:dyDescent="0.25">
      <c r="A67" t="s">
        <v>116</v>
      </c>
      <c r="B67" t="s">
        <v>34</v>
      </c>
      <c r="C67">
        <v>500</v>
      </c>
      <c r="D67">
        <v>50</v>
      </c>
      <c r="E67">
        <v>1601.4399999999996</v>
      </c>
      <c r="F67" s="46">
        <v>63.424168248576287</v>
      </c>
      <c r="G67" s="46">
        <v>63.481250000000003</v>
      </c>
      <c r="H67" s="46">
        <v>59.250000000000007</v>
      </c>
      <c r="I67" s="46">
        <v>71.375000000000014</v>
      </c>
      <c r="J67" s="46">
        <v>61.649999999999991</v>
      </c>
      <c r="K67" s="53">
        <v>42818</v>
      </c>
      <c r="L67">
        <f t="shared" si="3"/>
        <v>0.11531666954286597</v>
      </c>
      <c r="N67">
        <f t="shared" ref="N67:N130" si="4">COUNTIF(A:A,A67)</f>
        <v>1</v>
      </c>
    </row>
    <row r="68" spans="1:14" x14ac:dyDescent="0.25">
      <c r="A68" t="s">
        <v>57</v>
      </c>
      <c r="B68" t="s">
        <v>35</v>
      </c>
      <c r="C68">
        <v>508</v>
      </c>
      <c r="D68">
        <v>57</v>
      </c>
      <c r="E68">
        <v>1200.1499999999999</v>
      </c>
      <c r="F68" s="46">
        <v>57.876098820980722</v>
      </c>
      <c r="G68" s="46">
        <v>57.883333333333333</v>
      </c>
      <c r="H68" s="46">
        <v>54.700000000000024</v>
      </c>
      <c r="I68" s="46">
        <v>61.8</v>
      </c>
      <c r="J68" s="46">
        <v>57.15</v>
      </c>
      <c r="K68" s="53">
        <v>42818</v>
      </c>
      <c r="L68">
        <f t="shared" ref="L68:L131" si="5">F68/(C68+D68)</f>
        <v>0.10243557313447915</v>
      </c>
      <c r="N68">
        <f t="shared" si="4"/>
        <v>1</v>
      </c>
    </row>
    <row r="69" spans="1:14" x14ac:dyDescent="0.25">
      <c r="A69" t="s">
        <v>123</v>
      </c>
      <c r="B69" t="s">
        <v>35</v>
      </c>
      <c r="C69">
        <v>509</v>
      </c>
      <c r="D69">
        <v>57</v>
      </c>
      <c r="E69">
        <v>1201.4399999999996</v>
      </c>
      <c r="F69" s="46">
        <v>57.922160074577199</v>
      </c>
      <c r="G69" s="46">
        <v>57.991666666666674</v>
      </c>
      <c r="H69" s="46">
        <v>55</v>
      </c>
      <c r="I69" s="46">
        <v>61.625</v>
      </c>
      <c r="J69" s="46">
        <v>57.350000000000009</v>
      </c>
      <c r="K69" s="53">
        <v>42818</v>
      </c>
      <c r="L69">
        <f t="shared" si="5"/>
        <v>0.1023359718632106</v>
      </c>
      <c r="N69">
        <f t="shared" si="4"/>
        <v>1</v>
      </c>
    </row>
    <row r="70" spans="1:14" x14ac:dyDescent="0.25">
      <c r="A70" t="s">
        <v>124</v>
      </c>
      <c r="B70" t="s">
        <v>35</v>
      </c>
      <c r="C70">
        <v>514</v>
      </c>
      <c r="D70">
        <v>57</v>
      </c>
      <c r="E70">
        <v>1201.9399999999996</v>
      </c>
      <c r="F70" s="46">
        <v>57.981263623808182</v>
      </c>
      <c r="G70" s="46">
        <v>58.074999999999989</v>
      </c>
      <c r="H70" s="46">
        <v>54.524999999999956</v>
      </c>
      <c r="I70" s="46">
        <v>63.15</v>
      </c>
      <c r="J70" s="46">
        <v>56.550000000000004</v>
      </c>
      <c r="K70" s="53">
        <v>42818</v>
      </c>
      <c r="L70">
        <f t="shared" si="5"/>
        <v>0.10154336886831555</v>
      </c>
      <c r="N70">
        <f t="shared" si="4"/>
        <v>1</v>
      </c>
    </row>
    <row r="71" spans="1:14" x14ac:dyDescent="0.25">
      <c r="A71" t="s">
        <v>125</v>
      </c>
      <c r="B71" t="s">
        <v>35</v>
      </c>
      <c r="C71">
        <v>522</v>
      </c>
      <c r="D71">
        <v>57</v>
      </c>
      <c r="E71">
        <v>1200.07</v>
      </c>
      <c r="F71" s="46">
        <v>58.146608114526657</v>
      </c>
      <c r="G71" s="46">
        <v>58.15</v>
      </c>
      <c r="H71" s="46">
        <v>55</v>
      </c>
      <c r="I71" s="46">
        <v>62.225000000000001</v>
      </c>
      <c r="J71" s="46">
        <v>57.225000000000001</v>
      </c>
      <c r="K71" s="53">
        <v>42818</v>
      </c>
      <c r="L71">
        <f t="shared" si="5"/>
        <v>0.10042592075047782</v>
      </c>
      <c r="N71">
        <f t="shared" si="4"/>
        <v>1</v>
      </c>
    </row>
    <row r="72" spans="1:14" x14ac:dyDescent="0.25">
      <c r="A72" t="s">
        <v>126</v>
      </c>
      <c r="B72" t="s">
        <v>35</v>
      </c>
      <c r="C72">
        <v>491</v>
      </c>
      <c r="D72">
        <v>57</v>
      </c>
      <c r="E72">
        <v>1201.0299999999997</v>
      </c>
      <c r="F72" s="46">
        <v>58.166740214649117</v>
      </c>
      <c r="G72" s="46">
        <v>58.216666666666676</v>
      </c>
      <c r="H72" s="46">
        <v>54.80000000000004</v>
      </c>
      <c r="I72" s="46">
        <v>62.925000000000011</v>
      </c>
      <c r="J72" s="46">
        <v>56.92499999999999</v>
      </c>
      <c r="K72" s="53">
        <v>42818</v>
      </c>
      <c r="L72">
        <f t="shared" si="5"/>
        <v>0.10614368652308233</v>
      </c>
      <c r="N72">
        <f t="shared" si="4"/>
        <v>1</v>
      </c>
    </row>
    <row r="73" spans="1:14" x14ac:dyDescent="0.25">
      <c r="A73" t="s">
        <v>127</v>
      </c>
      <c r="B73" t="s">
        <v>35</v>
      </c>
      <c r="C73">
        <v>490</v>
      </c>
      <c r="D73">
        <v>57</v>
      </c>
      <c r="E73">
        <v>1200</v>
      </c>
      <c r="F73" s="46">
        <v>58.275000000000006</v>
      </c>
      <c r="G73" s="46">
        <v>58.275000000000006</v>
      </c>
      <c r="H73" s="46">
        <v>55.650000000000013</v>
      </c>
      <c r="I73" s="46">
        <v>62.175000000000004</v>
      </c>
      <c r="J73" s="46">
        <v>57</v>
      </c>
      <c r="K73" s="53">
        <v>42818</v>
      </c>
      <c r="L73">
        <f t="shared" si="5"/>
        <v>0.10653564899451555</v>
      </c>
      <c r="N73">
        <f t="shared" si="4"/>
        <v>1</v>
      </c>
    </row>
    <row r="74" spans="1:14" x14ac:dyDescent="0.25">
      <c r="A74" t="s">
        <v>128</v>
      </c>
      <c r="B74" t="s">
        <v>35</v>
      </c>
      <c r="C74">
        <v>473</v>
      </c>
      <c r="D74">
        <v>54</v>
      </c>
      <c r="E74">
        <v>1203.2699999999998</v>
      </c>
      <c r="F74" s="46">
        <v>58.174806984301121</v>
      </c>
      <c r="G74" s="46">
        <v>58.333333333333336</v>
      </c>
      <c r="H74" s="46">
        <v>55</v>
      </c>
      <c r="I74" s="46">
        <v>62.95</v>
      </c>
      <c r="J74" s="46">
        <v>57.050000000000004</v>
      </c>
      <c r="K74" s="53">
        <v>42818</v>
      </c>
      <c r="L74">
        <f t="shared" si="5"/>
        <v>0.11038862805370232</v>
      </c>
      <c r="N74">
        <f t="shared" si="4"/>
        <v>1</v>
      </c>
    </row>
    <row r="75" spans="1:14" x14ac:dyDescent="0.25">
      <c r="A75" t="s">
        <v>59</v>
      </c>
      <c r="B75" t="s">
        <v>35</v>
      </c>
      <c r="C75">
        <v>507</v>
      </c>
      <c r="D75">
        <v>57</v>
      </c>
      <c r="E75">
        <v>1200.7099999999998</v>
      </c>
      <c r="F75" s="46">
        <v>58.340481881553437</v>
      </c>
      <c r="G75" s="46">
        <v>58.375000000000007</v>
      </c>
      <c r="H75" s="46">
        <v>54.925000000000033</v>
      </c>
      <c r="I75" s="46">
        <v>63.425000000000011</v>
      </c>
      <c r="J75" s="46">
        <v>56.774999999999991</v>
      </c>
      <c r="K75" s="53">
        <v>42818</v>
      </c>
      <c r="L75">
        <f t="shared" si="5"/>
        <v>0.10344057071197418</v>
      </c>
      <c r="N75">
        <f t="shared" si="4"/>
        <v>1</v>
      </c>
    </row>
    <row r="76" spans="1:14" x14ac:dyDescent="0.25">
      <c r="A76" t="s">
        <v>129</v>
      </c>
      <c r="B76" t="s">
        <v>35</v>
      </c>
      <c r="C76">
        <v>502</v>
      </c>
      <c r="D76">
        <v>57</v>
      </c>
      <c r="E76">
        <v>1200.02</v>
      </c>
      <c r="F76" s="46">
        <v>58.557357377377045</v>
      </c>
      <c r="G76" s="46">
        <v>58.558333333333337</v>
      </c>
      <c r="H76" s="46">
        <v>55.924999999999997</v>
      </c>
      <c r="I76" s="46">
        <v>62.625</v>
      </c>
      <c r="J76" s="46">
        <v>57.124999999999993</v>
      </c>
      <c r="K76" s="53">
        <v>42818</v>
      </c>
      <c r="L76">
        <f t="shared" si="5"/>
        <v>0.10475376990586234</v>
      </c>
      <c r="N76">
        <f t="shared" si="4"/>
        <v>1</v>
      </c>
    </row>
    <row r="77" spans="1:14" x14ac:dyDescent="0.25">
      <c r="A77" t="s">
        <v>130</v>
      </c>
      <c r="B77" t="s">
        <v>35</v>
      </c>
      <c r="C77">
        <v>464</v>
      </c>
      <c r="D77">
        <v>55.5</v>
      </c>
      <c r="E77">
        <v>1202.5499999999997</v>
      </c>
      <c r="F77" s="46">
        <v>58.883206519479451</v>
      </c>
      <c r="G77" s="46">
        <v>59.008333333333333</v>
      </c>
      <c r="H77" s="46">
        <v>56.774999999999991</v>
      </c>
      <c r="I77" s="46">
        <v>62.725000000000001</v>
      </c>
      <c r="J77" s="46">
        <v>57.525000000000013</v>
      </c>
      <c r="K77" s="53">
        <v>42818</v>
      </c>
      <c r="L77">
        <f t="shared" si="5"/>
        <v>0.11334592207792002</v>
      </c>
      <c r="N77">
        <f t="shared" si="4"/>
        <v>2</v>
      </c>
    </row>
    <row r="78" spans="1:14" x14ac:dyDescent="0.25">
      <c r="A78" t="s">
        <v>131</v>
      </c>
      <c r="B78" t="s">
        <v>35</v>
      </c>
      <c r="C78">
        <v>513</v>
      </c>
      <c r="D78">
        <v>57</v>
      </c>
      <c r="E78">
        <v>1200.4599999999998</v>
      </c>
      <c r="F78" s="46">
        <v>59.693784049447714</v>
      </c>
      <c r="G78" s="46">
        <v>59.716666666666661</v>
      </c>
      <c r="H78" s="46">
        <v>56.725000000000001</v>
      </c>
      <c r="I78" s="46">
        <v>63.425000000000011</v>
      </c>
      <c r="J78" s="46">
        <v>58.999999999999986</v>
      </c>
      <c r="K78" s="53">
        <v>42818</v>
      </c>
      <c r="L78">
        <f t="shared" si="5"/>
        <v>0.10472593692885564</v>
      </c>
      <c r="N78">
        <f t="shared" si="4"/>
        <v>1</v>
      </c>
    </row>
    <row r="79" spans="1:14" x14ac:dyDescent="0.25">
      <c r="A79" t="s">
        <v>132</v>
      </c>
      <c r="B79" t="s">
        <v>35</v>
      </c>
      <c r="C79">
        <v>523</v>
      </c>
      <c r="D79">
        <v>50</v>
      </c>
      <c r="E79">
        <v>2000.7099999999998</v>
      </c>
      <c r="F79" s="46">
        <v>60.288597547870516</v>
      </c>
      <c r="G79" s="46">
        <v>59.568750000000009</v>
      </c>
      <c r="H79" s="46">
        <v>56.400000000000041</v>
      </c>
      <c r="I79" s="46">
        <v>63.274999999999999</v>
      </c>
      <c r="J79" s="46">
        <v>59.300000000000004</v>
      </c>
      <c r="K79" s="53">
        <v>42818</v>
      </c>
      <c r="L79">
        <f t="shared" si="5"/>
        <v>0.10521570252682463</v>
      </c>
      <c r="N79">
        <f t="shared" si="4"/>
        <v>1</v>
      </c>
    </row>
    <row r="80" spans="1:14" x14ac:dyDescent="0.25">
      <c r="A80" t="s">
        <v>133</v>
      </c>
      <c r="B80" t="s">
        <v>35</v>
      </c>
      <c r="C80">
        <v>480</v>
      </c>
      <c r="D80">
        <v>53.5</v>
      </c>
      <c r="E80">
        <v>2000.1499999999999</v>
      </c>
      <c r="F80" s="46">
        <v>60.3454740894433</v>
      </c>
      <c r="G80" s="46">
        <v>59.421875000000014</v>
      </c>
      <c r="H80" s="46">
        <v>55.875000000000057</v>
      </c>
      <c r="I80" s="46">
        <v>64.0625</v>
      </c>
      <c r="J80" s="46">
        <v>58.874999999999993</v>
      </c>
      <c r="K80" s="53">
        <v>42818</v>
      </c>
      <c r="L80">
        <f t="shared" si="5"/>
        <v>0.11311241628761631</v>
      </c>
      <c r="N80">
        <f t="shared" si="4"/>
        <v>1</v>
      </c>
    </row>
    <row r="81" spans="1:14" x14ac:dyDescent="0.25">
      <c r="A81" t="s">
        <v>134</v>
      </c>
      <c r="B81" t="s">
        <v>35</v>
      </c>
      <c r="C81">
        <v>502</v>
      </c>
      <c r="D81">
        <v>58</v>
      </c>
      <c r="E81">
        <v>2000.02</v>
      </c>
      <c r="F81" s="46">
        <v>60.47439525604743</v>
      </c>
      <c r="G81" s="46">
        <v>59.856249999999989</v>
      </c>
      <c r="H81" s="46">
        <v>57.574999999999932</v>
      </c>
      <c r="I81" s="46">
        <v>62.95</v>
      </c>
      <c r="J81" s="46">
        <v>59.45</v>
      </c>
      <c r="K81" s="53">
        <v>42818</v>
      </c>
      <c r="L81">
        <f t="shared" si="5"/>
        <v>0.10798999152865613</v>
      </c>
      <c r="N81">
        <f t="shared" si="4"/>
        <v>1</v>
      </c>
    </row>
    <row r="82" spans="1:14" x14ac:dyDescent="0.25">
      <c r="A82" t="s">
        <v>135</v>
      </c>
      <c r="B82" t="s">
        <v>35</v>
      </c>
      <c r="C82">
        <v>511</v>
      </c>
      <c r="D82">
        <v>59</v>
      </c>
      <c r="E82">
        <v>2000</v>
      </c>
      <c r="F82" s="46">
        <v>60.604999999999997</v>
      </c>
      <c r="G82" s="46">
        <v>60.021874999999994</v>
      </c>
      <c r="H82" s="46">
        <v>57.524999999999977</v>
      </c>
      <c r="I82" s="46">
        <v>62.937500000000007</v>
      </c>
      <c r="J82" s="46">
        <v>59.8125</v>
      </c>
      <c r="K82" s="53">
        <v>42818</v>
      </c>
      <c r="L82">
        <f t="shared" si="5"/>
        <v>0.10632456140350877</v>
      </c>
      <c r="N82">
        <f t="shared" si="4"/>
        <v>1</v>
      </c>
    </row>
    <row r="83" spans="1:14" x14ac:dyDescent="0.25">
      <c r="A83" t="s">
        <v>136</v>
      </c>
      <c r="B83" t="s">
        <v>35</v>
      </c>
      <c r="C83">
        <v>507</v>
      </c>
      <c r="D83">
        <v>50</v>
      </c>
      <c r="E83">
        <v>2001.0299999999997</v>
      </c>
      <c r="F83" s="46">
        <v>60.763706691054118</v>
      </c>
      <c r="G83" s="46">
        <v>59.893749999999997</v>
      </c>
      <c r="H83" s="46">
        <v>57.724999999999973</v>
      </c>
      <c r="I83" s="46">
        <v>64.400000000000006</v>
      </c>
      <c r="J83" s="46">
        <v>58.725000000000009</v>
      </c>
      <c r="K83" s="53">
        <v>42818</v>
      </c>
      <c r="L83">
        <f t="shared" si="5"/>
        <v>0.10909103535198225</v>
      </c>
      <c r="N83">
        <f t="shared" si="4"/>
        <v>1</v>
      </c>
    </row>
    <row r="84" spans="1:14" x14ac:dyDescent="0.25">
      <c r="A84" t="s">
        <v>137</v>
      </c>
      <c r="B84" t="s">
        <v>35</v>
      </c>
      <c r="C84">
        <v>531</v>
      </c>
      <c r="D84">
        <v>56.5</v>
      </c>
      <c r="E84">
        <v>2000.07</v>
      </c>
      <c r="F84" s="46">
        <v>60.957866474673395</v>
      </c>
      <c r="G84" s="46">
        <v>60.553125000000009</v>
      </c>
      <c r="H84" s="46">
        <v>59.1</v>
      </c>
      <c r="I84" s="46">
        <v>62.587500000000006</v>
      </c>
      <c r="J84" s="46">
        <v>60.262500000000017</v>
      </c>
      <c r="K84" s="53">
        <v>42818</v>
      </c>
      <c r="L84">
        <f t="shared" si="5"/>
        <v>0.10375807059518875</v>
      </c>
      <c r="N84">
        <f t="shared" si="4"/>
        <v>1</v>
      </c>
    </row>
    <row r="85" spans="1:14" x14ac:dyDescent="0.25">
      <c r="A85" t="s">
        <v>138</v>
      </c>
      <c r="B85" t="s">
        <v>35</v>
      </c>
      <c r="C85">
        <v>486</v>
      </c>
      <c r="D85">
        <v>52</v>
      </c>
      <c r="E85">
        <v>2000.2799999999997</v>
      </c>
      <c r="F85" s="46">
        <v>61.126442298078274</v>
      </c>
      <c r="G85" s="46">
        <v>60.321874999999999</v>
      </c>
      <c r="H85" s="46">
        <v>58.374999999999986</v>
      </c>
      <c r="I85" s="46">
        <v>64.387500000000003</v>
      </c>
      <c r="J85" s="46">
        <v>59.262500000000003</v>
      </c>
      <c r="K85" s="53">
        <v>42818</v>
      </c>
      <c r="L85">
        <f t="shared" si="5"/>
        <v>0.11361792248713434</v>
      </c>
      <c r="N85">
        <f t="shared" si="4"/>
        <v>1</v>
      </c>
    </row>
    <row r="86" spans="1:14" x14ac:dyDescent="0.25">
      <c r="A86" t="s">
        <v>139</v>
      </c>
      <c r="B86" t="s">
        <v>35</v>
      </c>
      <c r="C86">
        <v>528</v>
      </c>
      <c r="D86">
        <v>52.5</v>
      </c>
      <c r="E86">
        <v>1200.2799999999997</v>
      </c>
      <c r="F86" s="46">
        <v>57.469923684473635</v>
      </c>
      <c r="G86" s="46">
        <v>57.483333333333327</v>
      </c>
      <c r="H86" s="46">
        <v>54.075000000000003</v>
      </c>
      <c r="I86" s="46">
        <v>62.75</v>
      </c>
      <c r="J86" s="46">
        <v>55.625</v>
      </c>
      <c r="K86" s="53">
        <v>42818</v>
      </c>
      <c r="L86">
        <f t="shared" si="5"/>
        <v>9.9000729861281028E-2</v>
      </c>
      <c r="N86">
        <f t="shared" si="4"/>
        <v>1</v>
      </c>
    </row>
    <row r="87" spans="1:14" x14ac:dyDescent="0.25">
      <c r="A87" t="s">
        <v>140</v>
      </c>
      <c r="B87" t="s">
        <v>35</v>
      </c>
      <c r="C87">
        <v>497</v>
      </c>
      <c r="D87">
        <v>55</v>
      </c>
      <c r="E87">
        <v>1200.02</v>
      </c>
      <c r="F87" s="46">
        <v>57.507374877085397</v>
      </c>
      <c r="G87" s="46">
        <v>57.508333333333354</v>
      </c>
      <c r="H87" s="46">
        <v>53.700000000000045</v>
      </c>
      <c r="I87" s="46">
        <v>62.125000000000007</v>
      </c>
      <c r="J87" s="46">
        <v>56.7</v>
      </c>
      <c r="K87" s="53">
        <v>42818</v>
      </c>
      <c r="L87">
        <f t="shared" si="5"/>
        <v>0.10418002695124166</v>
      </c>
      <c r="N87">
        <f t="shared" si="4"/>
        <v>2</v>
      </c>
    </row>
    <row r="88" spans="1:14" x14ac:dyDescent="0.25">
      <c r="A88" t="s">
        <v>141</v>
      </c>
      <c r="B88" t="s">
        <v>35</v>
      </c>
      <c r="C88">
        <v>449</v>
      </c>
      <c r="D88">
        <v>51</v>
      </c>
      <c r="E88">
        <v>1200.7099999999998</v>
      </c>
      <c r="F88" s="46">
        <v>57.649224209009674</v>
      </c>
      <c r="G88" s="46">
        <v>57.68333333333333</v>
      </c>
      <c r="H88" s="46">
        <v>55.6</v>
      </c>
      <c r="I88" s="46">
        <v>60.949999999999996</v>
      </c>
      <c r="J88" s="46">
        <v>56.499999999999993</v>
      </c>
      <c r="K88" s="53">
        <v>42818</v>
      </c>
      <c r="L88">
        <f t="shared" si="5"/>
        <v>0.11529844841801935</v>
      </c>
      <c r="N88">
        <f t="shared" si="4"/>
        <v>1</v>
      </c>
    </row>
    <row r="89" spans="1:14" x14ac:dyDescent="0.25">
      <c r="A89" t="s">
        <v>142</v>
      </c>
      <c r="B89" t="s">
        <v>35</v>
      </c>
      <c r="C89">
        <v>556</v>
      </c>
      <c r="D89">
        <v>50</v>
      </c>
      <c r="E89">
        <v>1202.5499999999997</v>
      </c>
      <c r="F89" s="46">
        <v>57.627541474366978</v>
      </c>
      <c r="G89" s="46">
        <v>57.75</v>
      </c>
      <c r="H89" s="46">
        <v>55.55</v>
      </c>
      <c r="I89" s="46">
        <v>61.725000000000001</v>
      </c>
      <c r="J89" s="46">
        <v>55.974999999999987</v>
      </c>
      <c r="K89" s="53">
        <v>42818</v>
      </c>
      <c r="L89">
        <f t="shared" si="5"/>
        <v>9.5094952927998314E-2</v>
      </c>
      <c r="N89">
        <f t="shared" si="4"/>
        <v>1</v>
      </c>
    </row>
    <row r="90" spans="1:14" x14ac:dyDescent="0.25">
      <c r="A90" t="s">
        <v>143</v>
      </c>
      <c r="B90" t="s">
        <v>35</v>
      </c>
      <c r="C90">
        <v>514</v>
      </c>
      <c r="D90">
        <v>50</v>
      </c>
      <c r="E90">
        <v>1201.4399999999996</v>
      </c>
      <c r="F90" s="46">
        <v>57.838926621387699</v>
      </c>
      <c r="G90" s="46">
        <v>57.908333333333339</v>
      </c>
      <c r="H90" s="46">
        <v>55.450000000000017</v>
      </c>
      <c r="I90" s="46">
        <v>61.625</v>
      </c>
      <c r="J90" s="46">
        <v>56.650000000000006</v>
      </c>
      <c r="K90" s="53">
        <v>42818</v>
      </c>
      <c r="L90">
        <f t="shared" si="5"/>
        <v>0.1025512883357938</v>
      </c>
      <c r="N90">
        <f t="shared" si="4"/>
        <v>1</v>
      </c>
    </row>
    <row r="91" spans="1:14" x14ac:dyDescent="0.25">
      <c r="A91" t="s">
        <v>144</v>
      </c>
      <c r="B91" t="s">
        <v>35</v>
      </c>
      <c r="C91">
        <v>525</v>
      </c>
      <c r="D91">
        <v>52</v>
      </c>
      <c r="E91">
        <v>1200.4599999999998</v>
      </c>
      <c r="F91" s="46">
        <v>57.936124485613853</v>
      </c>
      <c r="G91" s="46">
        <v>57.958333333333336</v>
      </c>
      <c r="H91" s="46">
        <v>55.399999999999991</v>
      </c>
      <c r="I91" s="46">
        <v>61.625</v>
      </c>
      <c r="J91" s="46">
        <v>56.85</v>
      </c>
      <c r="K91" s="53">
        <v>42818</v>
      </c>
      <c r="L91">
        <f t="shared" si="5"/>
        <v>0.10040922787801361</v>
      </c>
      <c r="N91">
        <f t="shared" si="4"/>
        <v>1</v>
      </c>
    </row>
    <row r="92" spans="1:14" x14ac:dyDescent="0.25">
      <c r="A92" t="s">
        <v>145</v>
      </c>
      <c r="B92" t="s">
        <v>35</v>
      </c>
      <c r="C92">
        <v>495</v>
      </c>
      <c r="D92">
        <v>55</v>
      </c>
      <c r="E92">
        <v>1200.07</v>
      </c>
      <c r="F92" s="46">
        <v>58.029948253018574</v>
      </c>
      <c r="G92" s="46">
        <v>58.033333333333331</v>
      </c>
      <c r="H92" s="46">
        <v>56.449999999999996</v>
      </c>
      <c r="I92" s="46">
        <v>61.174999999999997</v>
      </c>
      <c r="J92" s="46">
        <v>56.475000000000009</v>
      </c>
      <c r="K92" s="53">
        <v>42818</v>
      </c>
      <c r="L92">
        <f t="shared" si="5"/>
        <v>0.10550899682367014</v>
      </c>
      <c r="N92">
        <f t="shared" si="4"/>
        <v>1</v>
      </c>
    </row>
    <row r="93" spans="1:14" x14ac:dyDescent="0.25">
      <c r="A93" t="s">
        <v>146</v>
      </c>
      <c r="B93" t="s">
        <v>35</v>
      </c>
      <c r="C93">
        <v>535</v>
      </c>
      <c r="D93">
        <v>54</v>
      </c>
      <c r="E93">
        <v>1200.1499999999999</v>
      </c>
      <c r="F93" s="46">
        <v>58.084406115902183</v>
      </c>
      <c r="G93" s="46">
        <v>58.091666666666661</v>
      </c>
      <c r="H93" s="46">
        <v>56.65</v>
      </c>
      <c r="I93" s="46">
        <v>60.5</v>
      </c>
      <c r="J93" s="46">
        <v>57.124999999999986</v>
      </c>
      <c r="K93" s="53">
        <v>42818</v>
      </c>
      <c r="L93">
        <f t="shared" si="5"/>
        <v>9.8615290519358551E-2</v>
      </c>
      <c r="N93">
        <f t="shared" si="4"/>
        <v>1</v>
      </c>
    </row>
    <row r="94" spans="1:14" x14ac:dyDescent="0.25">
      <c r="A94" t="s">
        <v>147</v>
      </c>
      <c r="B94" t="s">
        <v>35</v>
      </c>
      <c r="C94">
        <v>496</v>
      </c>
      <c r="D94">
        <v>50.5</v>
      </c>
      <c r="E94">
        <v>1201.0299999999997</v>
      </c>
      <c r="F94" s="46">
        <v>58.225023521477418</v>
      </c>
      <c r="G94" s="46">
        <v>58.275000000000006</v>
      </c>
      <c r="H94" s="46">
        <v>56.774999999999991</v>
      </c>
      <c r="I94" s="46">
        <v>61.2</v>
      </c>
      <c r="J94" s="46">
        <v>56.850000000000023</v>
      </c>
      <c r="K94" s="53">
        <v>42818</v>
      </c>
      <c r="L94">
        <f t="shared" si="5"/>
        <v>0.10654167158550305</v>
      </c>
      <c r="N94">
        <f t="shared" si="4"/>
        <v>1</v>
      </c>
    </row>
    <row r="95" spans="1:14" x14ac:dyDescent="0.25">
      <c r="A95" t="s">
        <v>56</v>
      </c>
      <c r="B95" t="s">
        <v>35</v>
      </c>
      <c r="C95">
        <v>447</v>
      </c>
      <c r="D95">
        <v>59</v>
      </c>
      <c r="E95">
        <v>1200</v>
      </c>
      <c r="F95" s="46">
        <v>58.3</v>
      </c>
      <c r="G95" s="46">
        <v>58.29999999999999</v>
      </c>
      <c r="H95" s="46">
        <v>56.449999999999982</v>
      </c>
      <c r="I95" s="46">
        <v>61.675000000000004</v>
      </c>
      <c r="J95" s="46">
        <v>56.774999999999999</v>
      </c>
      <c r="K95" s="53">
        <v>42818</v>
      </c>
      <c r="L95">
        <f t="shared" si="5"/>
        <v>0.11521739130434783</v>
      </c>
      <c r="N95">
        <f t="shared" si="4"/>
        <v>1</v>
      </c>
    </row>
    <row r="96" spans="1:14" x14ac:dyDescent="0.25">
      <c r="A96" t="s">
        <v>148</v>
      </c>
      <c r="B96" t="s">
        <v>35</v>
      </c>
      <c r="C96">
        <v>485</v>
      </c>
      <c r="D96">
        <v>50</v>
      </c>
      <c r="E96">
        <v>1203.2699999999998</v>
      </c>
      <c r="F96" s="46">
        <v>58.183117671013179</v>
      </c>
      <c r="G96" s="46">
        <v>58.341666666666669</v>
      </c>
      <c r="H96" s="46">
        <v>56.85</v>
      </c>
      <c r="I96" s="46">
        <v>61.150000000000006</v>
      </c>
      <c r="J96" s="46">
        <v>57.025000000000006</v>
      </c>
      <c r="K96" s="53">
        <v>42818</v>
      </c>
      <c r="L96">
        <f t="shared" si="5"/>
        <v>0.10875349097385641</v>
      </c>
      <c r="N96">
        <f t="shared" si="4"/>
        <v>1</v>
      </c>
    </row>
    <row r="97" spans="1:14" x14ac:dyDescent="0.25">
      <c r="A97" t="s">
        <v>149</v>
      </c>
      <c r="B97" t="s">
        <v>35</v>
      </c>
      <c r="C97">
        <v>530</v>
      </c>
      <c r="D97">
        <v>50</v>
      </c>
      <c r="E97">
        <v>1201.9399999999996</v>
      </c>
      <c r="F97" s="46">
        <v>58.322378820906223</v>
      </c>
      <c r="G97" s="46">
        <v>58.416666666666664</v>
      </c>
      <c r="H97" s="46">
        <v>56.57500000000001</v>
      </c>
      <c r="I97" s="46">
        <v>60.55</v>
      </c>
      <c r="J97" s="46">
        <v>58.125000000000014</v>
      </c>
      <c r="K97" s="53">
        <v>42818</v>
      </c>
      <c r="L97">
        <f t="shared" si="5"/>
        <v>0.1005558255532866</v>
      </c>
      <c r="N97">
        <f t="shared" si="4"/>
        <v>1</v>
      </c>
    </row>
    <row r="98" spans="1:14" x14ac:dyDescent="0.25">
      <c r="A98" t="s">
        <v>150</v>
      </c>
      <c r="B98" t="s">
        <v>34</v>
      </c>
      <c r="C98">
        <v>525</v>
      </c>
      <c r="D98">
        <v>56.5</v>
      </c>
      <c r="E98">
        <v>1000.0699999999999</v>
      </c>
      <c r="F98" s="46">
        <v>59.045866789324748</v>
      </c>
      <c r="G98" s="46">
        <v>61.1</v>
      </c>
      <c r="H98" s="46">
        <v>55.774999999999999</v>
      </c>
      <c r="I98" s="46">
        <v>71.349999999999994</v>
      </c>
      <c r="J98" s="46">
        <v>56.174999999999997</v>
      </c>
      <c r="K98" s="53">
        <v>42818</v>
      </c>
      <c r="L98">
        <f t="shared" si="5"/>
        <v>0.10154061356719647</v>
      </c>
      <c r="N98">
        <f t="shared" si="4"/>
        <v>1</v>
      </c>
    </row>
    <row r="99" spans="1:14" x14ac:dyDescent="0.25">
      <c r="A99" t="s">
        <v>151</v>
      </c>
      <c r="B99" t="s">
        <v>34</v>
      </c>
      <c r="C99">
        <v>524</v>
      </c>
      <c r="D99">
        <v>50.5</v>
      </c>
      <c r="E99">
        <v>1001.9399999999997</v>
      </c>
      <c r="F99" s="46">
        <v>58.985567998083738</v>
      </c>
      <c r="G99" s="46">
        <v>60.916666666666664</v>
      </c>
      <c r="H99" s="46">
        <v>55.999999999999993</v>
      </c>
      <c r="I99" s="46">
        <v>70</v>
      </c>
      <c r="J99" s="46">
        <v>56.750000000000007</v>
      </c>
      <c r="K99" s="53">
        <v>42818</v>
      </c>
      <c r="L99">
        <f t="shared" si="5"/>
        <v>0.10267287728125978</v>
      </c>
      <c r="N99">
        <f t="shared" si="4"/>
        <v>1</v>
      </c>
    </row>
    <row r="100" spans="1:14" x14ac:dyDescent="0.25">
      <c r="A100" t="s">
        <v>152</v>
      </c>
      <c r="B100" t="s">
        <v>34</v>
      </c>
      <c r="C100">
        <v>481</v>
      </c>
      <c r="D100">
        <v>55</v>
      </c>
      <c r="E100">
        <v>1000.2799999999999</v>
      </c>
      <c r="F100" s="46">
        <v>59.113448234494363</v>
      </c>
      <c r="G100" s="46">
        <v>60.833333333333336</v>
      </c>
      <c r="H100" s="46">
        <v>54.7</v>
      </c>
      <c r="I100" s="46">
        <v>69.349999999999994</v>
      </c>
      <c r="J100" s="46">
        <v>58.45000000000001</v>
      </c>
      <c r="K100" s="53">
        <v>42818</v>
      </c>
      <c r="L100">
        <f t="shared" si="5"/>
        <v>0.11028628401957903</v>
      </c>
      <c r="N100">
        <f t="shared" si="4"/>
        <v>1</v>
      </c>
    </row>
    <row r="101" spans="1:14" x14ac:dyDescent="0.25">
      <c r="A101" t="s">
        <v>153</v>
      </c>
      <c r="B101" t="s">
        <v>34</v>
      </c>
      <c r="C101">
        <v>480</v>
      </c>
      <c r="D101">
        <v>53</v>
      </c>
      <c r="E101">
        <v>1001.0299999999997</v>
      </c>
      <c r="F101" s="46">
        <v>59.179045583049486</v>
      </c>
      <c r="G101" s="46">
        <v>61.391666666666673</v>
      </c>
      <c r="H101" s="46">
        <v>55.825000000000017</v>
      </c>
      <c r="I101" s="46">
        <v>72.149999999999991</v>
      </c>
      <c r="J101" s="46">
        <v>56.199999999999996</v>
      </c>
      <c r="K101" s="53">
        <v>42818</v>
      </c>
      <c r="L101">
        <f t="shared" si="5"/>
        <v>0.11103010428339491</v>
      </c>
      <c r="N101">
        <f t="shared" si="4"/>
        <v>1</v>
      </c>
    </row>
    <row r="102" spans="1:14" x14ac:dyDescent="0.25">
      <c r="A102" t="s">
        <v>154</v>
      </c>
      <c r="B102" t="s">
        <v>34</v>
      </c>
      <c r="C102">
        <v>559</v>
      </c>
      <c r="D102">
        <v>57.5</v>
      </c>
      <c r="E102">
        <v>1000</v>
      </c>
      <c r="F102" s="46">
        <v>59.320000000000007</v>
      </c>
      <c r="G102" s="46">
        <v>61.016666666666673</v>
      </c>
      <c r="H102" s="46">
        <v>54.775000000000013</v>
      </c>
      <c r="I102" s="46">
        <v>69.5</v>
      </c>
      <c r="J102" s="46">
        <v>58.774999999999991</v>
      </c>
      <c r="K102" s="53">
        <v>42818</v>
      </c>
      <c r="L102">
        <f t="shared" si="5"/>
        <v>9.6220600162206016E-2</v>
      </c>
      <c r="N102">
        <f t="shared" si="4"/>
        <v>1</v>
      </c>
    </row>
    <row r="103" spans="1:14" x14ac:dyDescent="0.25">
      <c r="A103" t="s">
        <v>155</v>
      </c>
      <c r="B103" t="s">
        <v>34</v>
      </c>
      <c r="C103">
        <v>511</v>
      </c>
      <c r="D103">
        <v>57.5</v>
      </c>
      <c r="E103">
        <v>1000.02</v>
      </c>
      <c r="F103" s="46">
        <v>59.448811023779534</v>
      </c>
      <c r="G103" s="46">
        <v>61.416666666666664</v>
      </c>
      <c r="H103" s="46">
        <v>55.55</v>
      </c>
      <c r="I103" s="46">
        <v>71.25</v>
      </c>
      <c r="J103" s="46">
        <v>57.45000000000001</v>
      </c>
      <c r="K103" s="53">
        <v>42818</v>
      </c>
      <c r="L103">
        <f t="shared" si="5"/>
        <v>0.1045713474472815</v>
      </c>
      <c r="N103">
        <f t="shared" si="4"/>
        <v>1</v>
      </c>
    </row>
    <row r="104" spans="1:14" x14ac:dyDescent="0.25">
      <c r="A104" t="s">
        <v>156</v>
      </c>
      <c r="B104" t="s">
        <v>34</v>
      </c>
      <c r="C104">
        <v>502</v>
      </c>
      <c r="D104">
        <v>50</v>
      </c>
      <c r="E104">
        <v>1002.5499999999997</v>
      </c>
      <c r="F104" s="46">
        <v>59.318737220088792</v>
      </c>
      <c r="G104" s="46">
        <v>61.375</v>
      </c>
      <c r="H104" s="46">
        <v>54.674999999999997</v>
      </c>
      <c r="I104" s="46">
        <v>70.900000000000006</v>
      </c>
      <c r="J104" s="46">
        <v>58.550000000000004</v>
      </c>
      <c r="K104" s="53">
        <v>42818</v>
      </c>
      <c r="L104">
        <f t="shared" si="5"/>
        <v>0.10746148047117535</v>
      </c>
      <c r="N104">
        <f t="shared" si="4"/>
        <v>1</v>
      </c>
    </row>
    <row r="105" spans="1:14" x14ac:dyDescent="0.25">
      <c r="A105" t="s">
        <v>157</v>
      </c>
      <c r="B105" t="s">
        <v>34</v>
      </c>
      <c r="C105">
        <v>530</v>
      </c>
      <c r="D105">
        <v>53</v>
      </c>
      <c r="E105">
        <v>1000.7099999999998</v>
      </c>
      <c r="F105" s="46">
        <v>59.50774949785653</v>
      </c>
      <c r="G105" s="46">
        <v>61.458333333333336</v>
      </c>
      <c r="H105" s="46">
        <v>54.974999999999994</v>
      </c>
      <c r="I105" s="46">
        <v>71</v>
      </c>
      <c r="J105" s="46">
        <v>58.4</v>
      </c>
      <c r="K105" s="53">
        <v>42818</v>
      </c>
      <c r="L105">
        <f t="shared" si="5"/>
        <v>0.10207161148860468</v>
      </c>
      <c r="N105">
        <f t="shared" si="4"/>
        <v>1</v>
      </c>
    </row>
    <row r="106" spans="1:14" x14ac:dyDescent="0.25">
      <c r="A106" t="s">
        <v>158</v>
      </c>
      <c r="B106" t="s">
        <v>34</v>
      </c>
      <c r="C106">
        <v>495</v>
      </c>
      <c r="D106">
        <v>50</v>
      </c>
      <c r="E106">
        <v>1003.2699999999998</v>
      </c>
      <c r="F106" s="46">
        <v>59.485482472315546</v>
      </c>
      <c r="G106" s="46">
        <v>61.574999999999996</v>
      </c>
      <c r="H106" s="46">
        <v>56.750000000000007</v>
      </c>
      <c r="I106" s="46">
        <v>71.05</v>
      </c>
      <c r="J106" s="46">
        <v>56.92499999999999</v>
      </c>
      <c r="K106" s="53">
        <v>42818</v>
      </c>
      <c r="L106">
        <f t="shared" si="5"/>
        <v>0.10914767426112944</v>
      </c>
      <c r="N106">
        <f t="shared" si="4"/>
        <v>1</v>
      </c>
    </row>
    <row r="107" spans="1:14" x14ac:dyDescent="0.25">
      <c r="A107" t="s">
        <v>159</v>
      </c>
      <c r="B107" t="s">
        <v>34</v>
      </c>
      <c r="C107">
        <v>508</v>
      </c>
      <c r="D107">
        <v>52</v>
      </c>
      <c r="E107">
        <v>1001.4399999999997</v>
      </c>
      <c r="F107" s="46">
        <v>59.714011822974939</v>
      </c>
      <c r="G107" s="46">
        <v>62.175000000000004</v>
      </c>
      <c r="H107" s="46">
        <v>55.9</v>
      </c>
      <c r="I107" s="46">
        <v>74.050000000000011</v>
      </c>
      <c r="J107" s="46">
        <v>56.574999999999989</v>
      </c>
      <c r="K107" s="53">
        <v>42818</v>
      </c>
      <c r="L107">
        <f t="shared" si="5"/>
        <v>0.10663216396959811</v>
      </c>
      <c r="N107">
        <f t="shared" si="4"/>
        <v>1</v>
      </c>
    </row>
    <row r="108" spans="1:14" x14ac:dyDescent="0.25">
      <c r="A108" t="s">
        <v>160</v>
      </c>
      <c r="B108" t="s">
        <v>34</v>
      </c>
      <c r="C108">
        <v>529</v>
      </c>
      <c r="D108">
        <v>55</v>
      </c>
      <c r="E108">
        <v>1000.1499999999999</v>
      </c>
      <c r="F108" s="46">
        <v>60.860870869369606</v>
      </c>
      <c r="G108" s="46">
        <v>63.650000000000006</v>
      </c>
      <c r="H108" s="46">
        <v>55.875</v>
      </c>
      <c r="I108" s="46">
        <v>77.55</v>
      </c>
      <c r="J108" s="46">
        <v>57.525000000000013</v>
      </c>
      <c r="K108" s="53">
        <v>42818</v>
      </c>
      <c r="L108">
        <f t="shared" si="5"/>
        <v>0.10421381998179727</v>
      </c>
      <c r="N108">
        <f t="shared" si="4"/>
        <v>1</v>
      </c>
    </row>
    <row r="109" spans="1:14" x14ac:dyDescent="0.25">
      <c r="A109" t="s">
        <v>161</v>
      </c>
      <c r="B109" t="s">
        <v>34</v>
      </c>
      <c r="C109">
        <v>538</v>
      </c>
      <c r="D109">
        <v>54</v>
      </c>
      <c r="E109">
        <v>1000.4599999999998</v>
      </c>
      <c r="F109" s="46">
        <v>62.471263218919319</v>
      </c>
      <c r="G109" s="46">
        <v>64.116666666666674</v>
      </c>
      <c r="H109" s="46">
        <v>56.900000000000013</v>
      </c>
      <c r="I109" s="46">
        <v>72.2</v>
      </c>
      <c r="J109" s="46">
        <v>63.250000000000014</v>
      </c>
      <c r="K109" s="53">
        <v>42818</v>
      </c>
      <c r="L109">
        <f t="shared" si="5"/>
        <v>0.10552578246439075</v>
      </c>
      <c r="N109">
        <f t="shared" si="4"/>
        <v>1</v>
      </c>
    </row>
    <row r="110" spans="1:14" x14ac:dyDescent="0.25">
      <c r="A110" t="s">
        <v>163</v>
      </c>
      <c r="B110" t="s">
        <v>35</v>
      </c>
      <c r="C110">
        <v>486</v>
      </c>
      <c r="D110">
        <v>58.5</v>
      </c>
      <c r="E110">
        <v>1600</v>
      </c>
      <c r="F110" s="46">
        <v>59.418749999999996</v>
      </c>
      <c r="G110">
        <v>59.418749999999989</v>
      </c>
      <c r="H110">
        <v>56.824999999999974</v>
      </c>
      <c r="I110">
        <v>63.774999999999999</v>
      </c>
      <c r="J110">
        <v>58.537500000000001</v>
      </c>
      <c r="K110" s="53">
        <v>42818</v>
      </c>
      <c r="L110">
        <f t="shared" si="5"/>
        <v>0.10912534435261707</v>
      </c>
      <c r="N110">
        <f t="shared" si="4"/>
        <v>1</v>
      </c>
    </row>
    <row r="111" spans="1:14" x14ac:dyDescent="0.25">
      <c r="A111" t="s">
        <v>164</v>
      </c>
      <c r="B111" t="s">
        <v>35</v>
      </c>
      <c r="C111">
        <v>479</v>
      </c>
      <c r="D111">
        <v>56</v>
      </c>
      <c r="E111">
        <v>1600.7099999999998</v>
      </c>
      <c r="F111" s="46">
        <v>59.411136308263202</v>
      </c>
      <c r="G111">
        <v>59.437499999999986</v>
      </c>
      <c r="H111">
        <v>55.574999999999974</v>
      </c>
      <c r="I111">
        <v>65.075000000000003</v>
      </c>
      <c r="J111">
        <v>58.549999999999983</v>
      </c>
      <c r="K111" s="53">
        <v>42818</v>
      </c>
      <c r="L111">
        <f t="shared" si="5"/>
        <v>0.11104885291264149</v>
      </c>
      <c r="N111">
        <f t="shared" si="4"/>
        <v>1</v>
      </c>
    </row>
    <row r="112" spans="1:14" x14ac:dyDescent="0.25">
      <c r="A112" t="s">
        <v>165</v>
      </c>
      <c r="B112" t="s">
        <v>35</v>
      </c>
      <c r="C112">
        <v>487</v>
      </c>
      <c r="D112">
        <v>55.5</v>
      </c>
      <c r="E112">
        <v>1601.0299999999997</v>
      </c>
      <c r="F112" s="46">
        <v>59.530427287433731</v>
      </c>
      <c r="G112">
        <v>59.568750000000009</v>
      </c>
      <c r="H112">
        <v>56.950000000000074</v>
      </c>
      <c r="I112">
        <v>64.375</v>
      </c>
      <c r="J112">
        <v>58.47499999999998</v>
      </c>
      <c r="K112" s="53">
        <v>42818</v>
      </c>
      <c r="L112">
        <f t="shared" si="5"/>
        <v>0.10973350652061517</v>
      </c>
      <c r="N112">
        <f t="shared" si="4"/>
        <v>1</v>
      </c>
    </row>
    <row r="113" spans="1:14" x14ac:dyDescent="0.25">
      <c r="A113" t="s">
        <v>166</v>
      </c>
      <c r="B113" t="s">
        <v>35</v>
      </c>
      <c r="C113">
        <v>522</v>
      </c>
      <c r="D113">
        <v>58.5</v>
      </c>
      <c r="E113">
        <v>1600.02</v>
      </c>
      <c r="F113" s="46">
        <v>59.580505243684456</v>
      </c>
      <c r="G113">
        <v>59.581249999999997</v>
      </c>
      <c r="H113">
        <v>56.15000000000002</v>
      </c>
      <c r="I113">
        <v>64.850000000000009</v>
      </c>
      <c r="J113">
        <v>58.662499999999987</v>
      </c>
      <c r="K113" s="53">
        <v>42818</v>
      </c>
      <c r="L113">
        <f t="shared" si="5"/>
        <v>0.10263652927421957</v>
      </c>
      <c r="N113">
        <f t="shared" si="4"/>
        <v>1</v>
      </c>
    </row>
    <row r="114" spans="1:14" x14ac:dyDescent="0.25">
      <c r="A114" t="s">
        <v>167</v>
      </c>
      <c r="B114" t="s">
        <v>35</v>
      </c>
      <c r="C114">
        <v>474</v>
      </c>
      <c r="D114">
        <v>57.5</v>
      </c>
      <c r="E114">
        <v>1600.2799999999997</v>
      </c>
      <c r="F114" s="46">
        <v>59.608318544254772</v>
      </c>
      <c r="G114">
        <v>59.618750000000006</v>
      </c>
      <c r="H114">
        <v>56.750000000000043</v>
      </c>
      <c r="I114">
        <v>64.424999999999997</v>
      </c>
      <c r="J114">
        <v>58.65</v>
      </c>
      <c r="K114" s="53">
        <v>42818</v>
      </c>
      <c r="L114">
        <f t="shared" si="5"/>
        <v>0.11215111673425168</v>
      </c>
      <c r="N114">
        <f t="shared" si="4"/>
        <v>1</v>
      </c>
    </row>
    <row r="115" spans="1:14" x14ac:dyDescent="0.25">
      <c r="A115" t="s">
        <v>168</v>
      </c>
      <c r="B115" t="s">
        <v>35</v>
      </c>
      <c r="C115">
        <v>542</v>
      </c>
      <c r="D115">
        <v>51</v>
      </c>
      <c r="E115">
        <v>1603.2699999999998</v>
      </c>
      <c r="F115" s="46">
        <v>59.646846756940519</v>
      </c>
      <c r="G115">
        <v>59.768750000000011</v>
      </c>
      <c r="H115">
        <v>56.450000000000031</v>
      </c>
      <c r="I115">
        <v>65.174999999999997</v>
      </c>
      <c r="J115">
        <v>58.724999999999994</v>
      </c>
      <c r="K115" s="53">
        <v>42818</v>
      </c>
      <c r="L115">
        <f t="shared" si="5"/>
        <v>0.10058490178236175</v>
      </c>
      <c r="N115">
        <f t="shared" si="4"/>
        <v>1</v>
      </c>
    </row>
    <row r="116" spans="1:14" x14ac:dyDescent="0.25">
      <c r="A116" t="s">
        <v>169</v>
      </c>
      <c r="B116" t="s">
        <v>35</v>
      </c>
      <c r="C116">
        <v>544</v>
      </c>
      <c r="D116">
        <v>53.5</v>
      </c>
      <c r="E116">
        <v>1602.5499999999997</v>
      </c>
      <c r="F116" s="46">
        <v>59.717325512464534</v>
      </c>
      <c r="G116">
        <v>59.812500000000007</v>
      </c>
      <c r="H116">
        <v>56.85</v>
      </c>
      <c r="I116">
        <v>63.5</v>
      </c>
      <c r="J116">
        <v>59.450000000000017</v>
      </c>
      <c r="K116" s="53">
        <v>42818</v>
      </c>
      <c r="L116">
        <f t="shared" si="5"/>
        <v>9.9945314665212615E-2</v>
      </c>
      <c r="N116">
        <f t="shared" si="4"/>
        <v>1</v>
      </c>
    </row>
    <row r="117" spans="1:14" x14ac:dyDescent="0.25">
      <c r="A117" t="s">
        <v>170</v>
      </c>
      <c r="B117" t="s">
        <v>35</v>
      </c>
      <c r="C117">
        <v>472</v>
      </c>
      <c r="D117">
        <v>51</v>
      </c>
      <c r="E117">
        <v>1604.1199999999997</v>
      </c>
      <c r="F117" s="46">
        <v>59.658878388150541</v>
      </c>
      <c r="G117">
        <v>59.812500000000007</v>
      </c>
      <c r="H117">
        <v>57.425000000000004</v>
      </c>
      <c r="I117">
        <v>63.8</v>
      </c>
      <c r="J117">
        <v>59.012500000000017</v>
      </c>
      <c r="K117" s="53">
        <v>42818</v>
      </c>
      <c r="L117">
        <f t="shared" si="5"/>
        <v>0.11407051317045992</v>
      </c>
      <c r="N117">
        <f t="shared" si="4"/>
        <v>1</v>
      </c>
    </row>
    <row r="118" spans="1:14" x14ac:dyDescent="0.25">
      <c r="A118" t="s">
        <v>171</v>
      </c>
      <c r="B118" t="s">
        <v>35</v>
      </c>
      <c r="C118">
        <v>491</v>
      </c>
      <c r="D118">
        <v>54.5</v>
      </c>
      <c r="E118">
        <v>1601.9399999999996</v>
      </c>
      <c r="F118" s="46">
        <v>59.758792464137244</v>
      </c>
      <c r="G118">
        <v>59.831249999999997</v>
      </c>
      <c r="H118">
        <v>56.049999999999969</v>
      </c>
      <c r="I118">
        <v>65.599999999999994</v>
      </c>
      <c r="J118">
        <v>58.837500000000006</v>
      </c>
      <c r="K118" s="53">
        <v>42818</v>
      </c>
      <c r="L118">
        <f t="shared" si="5"/>
        <v>0.10954865712949083</v>
      </c>
      <c r="N118">
        <f t="shared" si="4"/>
        <v>1</v>
      </c>
    </row>
    <row r="119" spans="1:14" x14ac:dyDescent="0.25">
      <c r="A119" t="s">
        <v>172</v>
      </c>
      <c r="B119" t="s">
        <v>35</v>
      </c>
      <c r="C119">
        <v>495</v>
      </c>
      <c r="D119">
        <v>57.5</v>
      </c>
      <c r="E119">
        <v>1600.1499999999999</v>
      </c>
      <c r="F119" s="46">
        <v>59.863137830828371</v>
      </c>
      <c r="G119">
        <v>59.868750000000006</v>
      </c>
      <c r="H119">
        <v>56.000000000000014</v>
      </c>
      <c r="I119">
        <v>65.8</v>
      </c>
      <c r="J119">
        <v>58.837499999999999</v>
      </c>
      <c r="K119" s="53">
        <v>42818</v>
      </c>
      <c r="L119">
        <f t="shared" si="5"/>
        <v>0.10834957073453098</v>
      </c>
      <c r="N119">
        <f t="shared" si="4"/>
        <v>1</v>
      </c>
    </row>
    <row r="120" spans="1:14" x14ac:dyDescent="0.25">
      <c r="A120" t="s">
        <v>173</v>
      </c>
      <c r="B120" t="s">
        <v>35</v>
      </c>
      <c r="C120">
        <v>497</v>
      </c>
      <c r="D120">
        <v>54.5</v>
      </c>
      <c r="E120">
        <v>1601.4399999999996</v>
      </c>
      <c r="F120" s="46">
        <v>59.839894095314236</v>
      </c>
      <c r="G120">
        <v>59.893749999999997</v>
      </c>
      <c r="H120">
        <v>57.924999999999997</v>
      </c>
      <c r="I120">
        <v>63.174999999999997</v>
      </c>
      <c r="J120">
        <v>59.237499999999997</v>
      </c>
      <c r="K120" s="53">
        <v>42818</v>
      </c>
      <c r="L120">
        <f t="shared" si="5"/>
        <v>0.10850388775215637</v>
      </c>
      <c r="N120">
        <f t="shared" si="4"/>
        <v>1</v>
      </c>
    </row>
    <row r="121" spans="1:14" x14ac:dyDescent="0.25">
      <c r="A121" t="s">
        <v>174</v>
      </c>
      <c r="B121" t="s">
        <v>35</v>
      </c>
      <c r="C121">
        <v>484</v>
      </c>
      <c r="D121">
        <v>50</v>
      </c>
      <c r="E121">
        <v>1605.0999999999997</v>
      </c>
      <c r="F121" s="46">
        <v>59.871659086661275</v>
      </c>
      <c r="G121">
        <v>60.062499999999993</v>
      </c>
      <c r="H121">
        <v>57.124999999999993</v>
      </c>
      <c r="I121">
        <v>63.449999999999996</v>
      </c>
      <c r="J121">
        <v>59.837499999999991</v>
      </c>
      <c r="K121" s="53">
        <v>42818</v>
      </c>
      <c r="L121">
        <f t="shared" si="5"/>
        <v>0.11211921177277392</v>
      </c>
      <c r="N121">
        <f t="shared" si="4"/>
        <v>1</v>
      </c>
    </row>
    <row r="122" spans="1:14" x14ac:dyDescent="0.25">
      <c r="A122" t="s">
        <v>175</v>
      </c>
      <c r="B122" t="s">
        <v>35</v>
      </c>
      <c r="C122">
        <v>510</v>
      </c>
      <c r="D122">
        <v>58.5</v>
      </c>
      <c r="E122">
        <v>1600.07</v>
      </c>
      <c r="F122" s="46">
        <v>60.466104607923405</v>
      </c>
      <c r="G122">
        <v>60.46875</v>
      </c>
      <c r="H122">
        <v>57.575000000000003</v>
      </c>
      <c r="I122">
        <v>65.275000000000006</v>
      </c>
      <c r="J122">
        <v>59.512500000000003</v>
      </c>
      <c r="K122" s="53">
        <v>42818</v>
      </c>
      <c r="L122">
        <f t="shared" si="5"/>
        <v>0.10636078207198488</v>
      </c>
      <c r="N122">
        <f t="shared" si="4"/>
        <v>1</v>
      </c>
    </row>
    <row r="123" spans="1:14" x14ac:dyDescent="0.25">
      <c r="A123" t="s">
        <v>176</v>
      </c>
      <c r="B123" t="s">
        <v>35</v>
      </c>
      <c r="C123">
        <v>501</v>
      </c>
      <c r="D123">
        <v>57</v>
      </c>
      <c r="E123">
        <v>1600.4599999999998</v>
      </c>
      <c r="F123">
        <f>LARGE(F3:F122,1)</f>
        <v>64.525636572246611</v>
      </c>
      <c r="G123">
        <f>LARGE(G3:G122,1)</f>
        <v>64.60833333333332</v>
      </c>
      <c r="H123">
        <f t="shared" ref="H123:J123" si="6">LARGE(H3:H122,1)</f>
        <v>61.325000000000017</v>
      </c>
      <c r="I123">
        <f t="shared" si="6"/>
        <v>77.55</v>
      </c>
      <c r="J123">
        <f t="shared" si="6"/>
        <v>64.800000000000011</v>
      </c>
      <c r="K123" s="53">
        <v>42818</v>
      </c>
      <c r="L123">
        <f t="shared" si="5"/>
        <v>0.11563734152732368</v>
      </c>
      <c r="N123">
        <f t="shared" si="4"/>
        <v>1</v>
      </c>
    </row>
    <row r="124" spans="1:14" x14ac:dyDescent="0.25">
      <c r="A124" t="s">
        <v>178</v>
      </c>
      <c r="B124" t="s">
        <v>34</v>
      </c>
      <c r="C124">
        <v>497</v>
      </c>
      <c r="D124">
        <v>57.5</v>
      </c>
      <c r="E124">
        <v>1000.4599999999998</v>
      </c>
      <c r="F124" s="46">
        <v>59.452651780181128</v>
      </c>
      <c r="G124" s="46">
        <v>57.674999999999997</v>
      </c>
      <c r="H124" s="46">
        <v>56.70000000000001</v>
      </c>
      <c r="I124" s="46">
        <v>58.649999999999984</v>
      </c>
      <c r="J124" s="46">
        <v>57.674999999999997</v>
      </c>
      <c r="K124" s="53">
        <v>42813</v>
      </c>
      <c r="L124">
        <f t="shared" si="5"/>
        <v>0.10721848833215714</v>
      </c>
      <c r="N124">
        <f t="shared" si="4"/>
        <v>1</v>
      </c>
    </row>
    <row r="125" spans="1:14" x14ac:dyDescent="0.25">
      <c r="A125" t="s">
        <v>179</v>
      </c>
      <c r="B125" t="s">
        <v>34</v>
      </c>
      <c r="C125">
        <v>561</v>
      </c>
      <c r="D125">
        <v>58</v>
      </c>
      <c r="E125">
        <v>1000.02</v>
      </c>
      <c r="F125" s="46">
        <v>59.488810223795525</v>
      </c>
      <c r="G125" s="46">
        <v>57.262500000000003</v>
      </c>
      <c r="H125" s="46">
        <v>56.55</v>
      </c>
      <c r="I125" s="46">
        <v>57.975000000000016</v>
      </c>
      <c r="J125" s="46">
        <v>57.262500000000003</v>
      </c>
      <c r="K125" s="53">
        <v>42813</v>
      </c>
      <c r="L125">
        <f t="shared" si="5"/>
        <v>9.6104701492399885E-2</v>
      </c>
      <c r="N125">
        <f t="shared" si="4"/>
        <v>1</v>
      </c>
    </row>
    <row r="126" spans="1:14" x14ac:dyDescent="0.25">
      <c r="A126" t="s">
        <v>180</v>
      </c>
      <c r="B126" t="s">
        <v>34</v>
      </c>
      <c r="C126">
        <v>486</v>
      </c>
      <c r="D126">
        <v>56</v>
      </c>
      <c r="E126">
        <v>1002.5499999999997</v>
      </c>
      <c r="F126" s="46">
        <v>59.657872425315468</v>
      </c>
      <c r="G126" s="46">
        <v>57.325000000000003</v>
      </c>
      <c r="H126" s="46">
        <v>56.275000000000006</v>
      </c>
      <c r="I126" s="46">
        <v>58.375</v>
      </c>
      <c r="J126" s="46">
        <v>57.325000000000003</v>
      </c>
      <c r="K126" s="53">
        <v>42813</v>
      </c>
      <c r="L126">
        <f t="shared" si="5"/>
        <v>0.11006987532346027</v>
      </c>
      <c r="N126">
        <f t="shared" si="4"/>
        <v>1</v>
      </c>
    </row>
    <row r="127" spans="1:14" x14ac:dyDescent="0.25">
      <c r="A127" t="s">
        <v>181</v>
      </c>
      <c r="B127" t="s">
        <v>34</v>
      </c>
      <c r="C127">
        <v>452</v>
      </c>
      <c r="D127">
        <v>56</v>
      </c>
      <c r="E127">
        <v>1004.1199999999997</v>
      </c>
      <c r="F127" s="46">
        <v>59.773732223240266</v>
      </c>
      <c r="G127" s="46">
        <v>57.699999999999996</v>
      </c>
      <c r="H127" s="46">
        <v>57.225000000000001</v>
      </c>
      <c r="I127" s="46">
        <v>58.17499999999999</v>
      </c>
      <c r="J127" s="46">
        <v>57.699999999999996</v>
      </c>
      <c r="K127" s="53">
        <v>42813</v>
      </c>
      <c r="L127">
        <f t="shared" si="5"/>
        <v>0.11766482721110288</v>
      </c>
      <c r="N127">
        <f t="shared" si="4"/>
        <v>1</v>
      </c>
    </row>
    <row r="128" spans="1:14" x14ac:dyDescent="0.25">
      <c r="A128" t="s">
        <v>182</v>
      </c>
      <c r="B128" t="s">
        <v>34</v>
      </c>
      <c r="C128">
        <v>474</v>
      </c>
      <c r="D128">
        <v>58</v>
      </c>
      <c r="E128">
        <v>1000</v>
      </c>
      <c r="F128" s="46">
        <v>60.04</v>
      </c>
      <c r="G128" s="46">
        <v>58.212500000000006</v>
      </c>
      <c r="H128" s="46">
        <v>56.7</v>
      </c>
      <c r="I128" s="46">
        <v>59.725000000000001</v>
      </c>
      <c r="J128" s="46">
        <v>58.212500000000006</v>
      </c>
      <c r="K128" s="53">
        <v>42813</v>
      </c>
      <c r="L128">
        <f t="shared" si="5"/>
        <v>0.11285714285714285</v>
      </c>
      <c r="N128">
        <f t="shared" si="4"/>
        <v>1</v>
      </c>
    </row>
    <row r="129" spans="1:14" x14ac:dyDescent="0.25">
      <c r="A129" t="s">
        <v>183</v>
      </c>
      <c r="B129" t="s">
        <v>34</v>
      </c>
      <c r="C129">
        <v>520</v>
      </c>
      <c r="D129">
        <v>57</v>
      </c>
      <c r="E129">
        <v>1001.4399999999997</v>
      </c>
      <c r="F129" s="46">
        <v>60.083479789103698</v>
      </c>
      <c r="G129" s="46">
        <v>58.462499999999991</v>
      </c>
      <c r="H129" s="46">
        <v>56.85</v>
      </c>
      <c r="I129" s="46">
        <v>60.074999999999982</v>
      </c>
      <c r="J129" s="46">
        <v>58.462499999999991</v>
      </c>
      <c r="K129" s="53">
        <v>42813</v>
      </c>
      <c r="L129">
        <f t="shared" si="5"/>
        <v>0.10413081419255407</v>
      </c>
      <c r="N129">
        <f t="shared" si="4"/>
        <v>1</v>
      </c>
    </row>
    <row r="130" spans="1:14" x14ac:dyDescent="0.25">
      <c r="A130" t="s">
        <v>184</v>
      </c>
      <c r="B130" t="s">
        <v>34</v>
      </c>
      <c r="C130">
        <v>489</v>
      </c>
      <c r="D130">
        <v>57</v>
      </c>
      <c r="E130">
        <v>1001.9399999999997</v>
      </c>
      <c r="F130" s="46">
        <v>60.053496217338378</v>
      </c>
      <c r="G130" s="46">
        <v>58.324999999999996</v>
      </c>
      <c r="H130" s="46">
        <v>56.774999999999999</v>
      </c>
      <c r="I130" s="46">
        <v>59.874999999999993</v>
      </c>
      <c r="J130" s="46">
        <v>58.324999999999996</v>
      </c>
      <c r="K130" s="53">
        <v>42813</v>
      </c>
      <c r="L130">
        <f t="shared" si="5"/>
        <v>0.10998808831014355</v>
      </c>
      <c r="N130">
        <f t="shared" si="4"/>
        <v>1</v>
      </c>
    </row>
    <row r="131" spans="1:14" x14ac:dyDescent="0.25">
      <c r="A131" t="s">
        <v>185</v>
      </c>
      <c r="B131" t="s">
        <v>34</v>
      </c>
      <c r="C131">
        <v>461</v>
      </c>
      <c r="D131">
        <v>58</v>
      </c>
      <c r="E131">
        <v>1000.0699999999999</v>
      </c>
      <c r="F131" s="46">
        <v>60.175787694861356</v>
      </c>
      <c r="G131" s="46">
        <v>57.699999999999989</v>
      </c>
      <c r="H131" s="46">
        <v>56.849999999999994</v>
      </c>
      <c r="I131" s="46">
        <v>58.549999999999983</v>
      </c>
      <c r="J131" s="46">
        <v>57.699999999999989</v>
      </c>
      <c r="K131" s="53">
        <v>42813</v>
      </c>
      <c r="L131">
        <f t="shared" si="5"/>
        <v>0.11594564103056137</v>
      </c>
      <c r="N131">
        <f t="shared" ref="N131:N194" si="7">COUNTIF(A:A,A131)</f>
        <v>1</v>
      </c>
    </row>
    <row r="132" spans="1:14" x14ac:dyDescent="0.25">
      <c r="A132" t="s">
        <v>186</v>
      </c>
      <c r="B132" t="s">
        <v>34</v>
      </c>
      <c r="C132">
        <v>480</v>
      </c>
      <c r="D132">
        <v>57</v>
      </c>
      <c r="E132">
        <v>1000.7099999999998</v>
      </c>
      <c r="F132" s="46">
        <v>60.417103856262067</v>
      </c>
      <c r="G132" s="46">
        <v>57.25</v>
      </c>
      <c r="H132" s="46">
        <v>56.07500000000001</v>
      </c>
      <c r="I132" s="46">
        <v>58.42499999999999</v>
      </c>
      <c r="J132" s="46">
        <v>57.25</v>
      </c>
      <c r="K132" s="53">
        <v>42813</v>
      </c>
      <c r="L132">
        <f t="shared" ref="L132:L154" si="8">F132/(C132+D132)</f>
        <v>0.11250857328912861</v>
      </c>
      <c r="N132">
        <f t="shared" si="7"/>
        <v>1</v>
      </c>
    </row>
    <row r="133" spans="1:14" x14ac:dyDescent="0.25">
      <c r="A133" t="s">
        <v>187</v>
      </c>
      <c r="B133" t="s">
        <v>34</v>
      </c>
      <c r="C133">
        <v>551</v>
      </c>
      <c r="D133">
        <v>57</v>
      </c>
      <c r="E133">
        <v>1001.0299999999997</v>
      </c>
      <c r="F133" s="46">
        <v>60.847327252929503</v>
      </c>
      <c r="G133" s="46">
        <v>58.45</v>
      </c>
      <c r="H133" s="46">
        <v>57.774999999999999</v>
      </c>
      <c r="I133" s="46">
        <v>59.125000000000014</v>
      </c>
      <c r="J133" s="46">
        <v>58.45</v>
      </c>
      <c r="K133" s="53">
        <v>42813</v>
      </c>
      <c r="L133">
        <f t="shared" si="8"/>
        <v>0.10007784087652878</v>
      </c>
      <c r="N133">
        <f t="shared" si="7"/>
        <v>1</v>
      </c>
    </row>
    <row r="134" spans="1:14" x14ac:dyDescent="0.25">
      <c r="A134" t="s">
        <v>188</v>
      </c>
      <c r="B134" t="s">
        <v>34</v>
      </c>
      <c r="C134">
        <v>447</v>
      </c>
      <c r="D134">
        <v>58</v>
      </c>
      <c r="E134">
        <v>1000.1499999999999</v>
      </c>
      <c r="F134" s="46">
        <v>61.070839374093893</v>
      </c>
      <c r="G134" s="46">
        <v>58.900000000000006</v>
      </c>
      <c r="H134" s="46">
        <v>57.125</v>
      </c>
      <c r="I134" s="46">
        <v>60.675000000000004</v>
      </c>
      <c r="J134" s="46">
        <v>58.900000000000006</v>
      </c>
      <c r="K134" s="53">
        <v>42813</v>
      </c>
      <c r="L134">
        <f t="shared" si="8"/>
        <v>0.12093235519622553</v>
      </c>
      <c r="N134">
        <f t="shared" si="7"/>
        <v>1</v>
      </c>
    </row>
    <row r="135" spans="1:14" x14ac:dyDescent="0.25">
      <c r="A135" t="s">
        <v>189</v>
      </c>
      <c r="B135" t="s">
        <v>34</v>
      </c>
      <c r="C135">
        <v>531</v>
      </c>
      <c r="D135">
        <v>50</v>
      </c>
      <c r="E135">
        <v>1003.2699999999998</v>
      </c>
      <c r="F135" s="46">
        <v>61.060332712031673</v>
      </c>
      <c r="G135" s="46">
        <v>58.449999999999996</v>
      </c>
      <c r="H135" s="46">
        <v>56.85</v>
      </c>
      <c r="I135" s="46">
        <v>60.04999999999999</v>
      </c>
      <c r="J135" s="46">
        <v>58.449999999999996</v>
      </c>
      <c r="K135" s="53">
        <v>42813</v>
      </c>
      <c r="L135">
        <f t="shared" si="8"/>
        <v>0.10509523702587208</v>
      </c>
      <c r="N135">
        <f t="shared" si="7"/>
        <v>1</v>
      </c>
    </row>
    <row r="136" spans="1:14" x14ac:dyDescent="0.25">
      <c r="A136" t="s">
        <v>190</v>
      </c>
      <c r="B136" t="s">
        <v>35</v>
      </c>
      <c r="C136">
        <v>475</v>
      </c>
      <c r="D136">
        <v>58</v>
      </c>
      <c r="E136">
        <v>1400.2799999999997</v>
      </c>
      <c r="F136" s="46">
        <v>59.845173822378406</v>
      </c>
      <c r="G136" s="46">
        <v>58.383333333333347</v>
      </c>
      <c r="H136" s="46">
        <v>57.35000000000003</v>
      </c>
      <c r="I136" s="46">
        <v>59.07500000000001</v>
      </c>
      <c r="J136" s="46">
        <v>58.724999999999987</v>
      </c>
      <c r="K136" s="53">
        <v>42813</v>
      </c>
      <c r="L136">
        <f t="shared" si="8"/>
        <v>0.11227987583935911</v>
      </c>
      <c r="N136">
        <f t="shared" si="7"/>
        <v>1</v>
      </c>
    </row>
    <row r="137" spans="1:14" x14ac:dyDescent="0.25">
      <c r="A137" t="s">
        <v>191</v>
      </c>
      <c r="B137" t="s">
        <v>35</v>
      </c>
      <c r="C137">
        <v>537</v>
      </c>
      <c r="D137">
        <v>58</v>
      </c>
      <c r="E137">
        <v>1400</v>
      </c>
      <c r="F137" s="46">
        <v>59.907142857142858</v>
      </c>
      <c r="G137" s="46">
        <v>57.991666666666674</v>
      </c>
      <c r="H137" s="46">
        <v>56.875000000000014</v>
      </c>
      <c r="I137" s="46">
        <v>58.949999999999996</v>
      </c>
      <c r="J137" s="46">
        <v>58.149999999999991</v>
      </c>
      <c r="K137" s="53">
        <v>42813</v>
      </c>
      <c r="L137">
        <f t="shared" si="8"/>
        <v>0.1006842737094838</v>
      </c>
      <c r="N137">
        <f t="shared" si="7"/>
        <v>1</v>
      </c>
    </row>
    <row r="138" spans="1:14" x14ac:dyDescent="0.25">
      <c r="A138" t="s">
        <v>192</v>
      </c>
      <c r="B138" t="s">
        <v>35</v>
      </c>
      <c r="C138">
        <v>452</v>
      </c>
      <c r="D138">
        <v>51</v>
      </c>
      <c r="E138">
        <v>1402.5499999999997</v>
      </c>
      <c r="F138" s="46">
        <v>59.898042850522273</v>
      </c>
      <c r="G138" s="46">
        <v>58.316666666666663</v>
      </c>
      <c r="H138" s="46">
        <v>57.125</v>
      </c>
      <c r="I138" s="46">
        <v>59.025000000000013</v>
      </c>
      <c r="J138" s="46">
        <v>58.79999999999999</v>
      </c>
      <c r="K138" s="53">
        <v>42813</v>
      </c>
      <c r="L138">
        <f t="shared" si="8"/>
        <v>0.11908159612429875</v>
      </c>
      <c r="N138">
        <f t="shared" si="7"/>
        <v>1</v>
      </c>
    </row>
    <row r="139" spans="1:14" x14ac:dyDescent="0.25">
      <c r="A139" t="s">
        <v>193</v>
      </c>
      <c r="B139" t="s">
        <v>35</v>
      </c>
      <c r="C139">
        <v>514</v>
      </c>
      <c r="D139">
        <v>58</v>
      </c>
      <c r="E139">
        <v>1400.02</v>
      </c>
      <c r="F139" s="46">
        <v>60.120569706147059</v>
      </c>
      <c r="G139" s="46">
        <v>58.6</v>
      </c>
      <c r="H139" s="46">
        <v>58.200000000000024</v>
      </c>
      <c r="I139" s="46">
        <v>59.024999999999977</v>
      </c>
      <c r="J139" s="46">
        <v>58.575000000000003</v>
      </c>
      <c r="K139" s="53">
        <v>42813</v>
      </c>
      <c r="L139">
        <f t="shared" si="8"/>
        <v>0.10510589109466269</v>
      </c>
      <c r="N139">
        <f t="shared" si="7"/>
        <v>1</v>
      </c>
    </row>
    <row r="140" spans="1:14" x14ac:dyDescent="0.25">
      <c r="A140" t="s">
        <v>194</v>
      </c>
      <c r="B140" t="s">
        <v>35</v>
      </c>
      <c r="C140">
        <v>430</v>
      </c>
      <c r="D140">
        <v>58</v>
      </c>
      <c r="E140">
        <v>1400.7099999999998</v>
      </c>
      <c r="F140" s="46">
        <v>60.126650056043012</v>
      </c>
      <c r="G140" s="46">
        <v>57.966666666666669</v>
      </c>
      <c r="H140" s="46">
        <v>56.374999999999993</v>
      </c>
      <c r="I140" s="46">
        <v>59.449999999999996</v>
      </c>
      <c r="J140" s="46">
        <v>58.07500000000001</v>
      </c>
      <c r="K140" s="53">
        <v>42813</v>
      </c>
      <c r="L140">
        <f t="shared" si="8"/>
        <v>0.12321034847549797</v>
      </c>
      <c r="N140">
        <f t="shared" si="7"/>
        <v>1</v>
      </c>
    </row>
    <row r="141" spans="1:14" x14ac:dyDescent="0.25">
      <c r="A141" t="s">
        <v>195</v>
      </c>
      <c r="B141" t="s">
        <v>35</v>
      </c>
      <c r="C141">
        <v>460</v>
      </c>
      <c r="D141">
        <v>55</v>
      </c>
      <c r="E141">
        <v>1401.4399999999996</v>
      </c>
      <c r="F141" s="46">
        <v>60.102466034935503</v>
      </c>
      <c r="G141" s="46">
        <v>58.349999999999994</v>
      </c>
      <c r="H141" s="46">
        <v>57.07499999999996</v>
      </c>
      <c r="I141" s="46">
        <v>59.225000000000016</v>
      </c>
      <c r="J141" s="46">
        <v>58.75</v>
      </c>
      <c r="K141" s="53">
        <v>42813</v>
      </c>
      <c r="L141">
        <f t="shared" si="8"/>
        <v>0.11670381754356408</v>
      </c>
      <c r="N141">
        <f t="shared" si="7"/>
        <v>1</v>
      </c>
    </row>
    <row r="142" spans="1:14" x14ac:dyDescent="0.25">
      <c r="A142" t="s">
        <v>196</v>
      </c>
      <c r="B142" t="s">
        <v>35</v>
      </c>
      <c r="C142">
        <v>517</v>
      </c>
      <c r="D142">
        <v>58</v>
      </c>
      <c r="E142">
        <v>1400.1499999999999</v>
      </c>
      <c r="F142" s="46">
        <v>60.500660643502492</v>
      </c>
      <c r="G142" s="46">
        <v>58.591666666666676</v>
      </c>
      <c r="H142" s="46">
        <v>57.450000000000045</v>
      </c>
      <c r="I142" s="46">
        <v>59.45</v>
      </c>
      <c r="J142" s="46">
        <v>58.874999999999979</v>
      </c>
      <c r="K142" s="53">
        <v>42813</v>
      </c>
      <c r="L142">
        <f t="shared" si="8"/>
        <v>0.10521854024956954</v>
      </c>
      <c r="N142">
        <f t="shared" si="7"/>
        <v>1</v>
      </c>
    </row>
    <row r="143" spans="1:14" x14ac:dyDescent="0.25">
      <c r="A143" t="s">
        <v>197</v>
      </c>
      <c r="B143" t="s">
        <v>35</v>
      </c>
      <c r="C143">
        <v>481</v>
      </c>
      <c r="D143">
        <v>51</v>
      </c>
      <c r="E143">
        <v>1401.9399999999996</v>
      </c>
      <c r="F143" s="46">
        <v>60.459078134584942</v>
      </c>
      <c r="G143" s="46">
        <v>58.533333333333331</v>
      </c>
      <c r="H143" s="46">
        <v>57.999999999999972</v>
      </c>
      <c r="I143" s="46">
        <v>59.000000000000007</v>
      </c>
      <c r="J143" s="46">
        <v>58.600000000000009</v>
      </c>
      <c r="K143" s="53">
        <v>42813</v>
      </c>
      <c r="L143">
        <f t="shared" si="8"/>
        <v>0.11364488371162583</v>
      </c>
      <c r="N143">
        <f t="shared" si="7"/>
        <v>1</v>
      </c>
    </row>
    <row r="144" spans="1:14" x14ac:dyDescent="0.25">
      <c r="A144" t="s">
        <v>198</v>
      </c>
      <c r="B144" t="s">
        <v>35</v>
      </c>
      <c r="C144">
        <v>510</v>
      </c>
      <c r="D144">
        <v>58</v>
      </c>
      <c r="E144">
        <v>1401.0299999999997</v>
      </c>
      <c r="F144" s="46">
        <v>60.619686944605057</v>
      </c>
      <c r="G144" s="46">
        <v>58.81666666666667</v>
      </c>
      <c r="H144" s="46">
        <v>58.65</v>
      </c>
      <c r="I144" s="46">
        <v>59.000000000000021</v>
      </c>
      <c r="J144" s="46">
        <v>58.79999999999999</v>
      </c>
      <c r="K144" s="53">
        <v>42813</v>
      </c>
      <c r="L144">
        <f t="shared" si="8"/>
        <v>0.10672480095881172</v>
      </c>
      <c r="N144">
        <f t="shared" si="7"/>
        <v>1</v>
      </c>
    </row>
    <row r="145" spans="1:14" x14ac:dyDescent="0.25">
      <c r="A145" t="s">
        <v>199</v>
      </c>
      <c r="B145" t="s">
        <v>35</v>
      </c>
      <c r="C145">
        <v>544</v>
      </c>
      <c r="D145">
        <v>58</v>
      </c>
      <c r="E145">
        <v>1400.4599999999998</v>
      </c>
      <c r="F145" s="46">
        <v>61.701155334675754</v>
      </c>
      <c r="G145" s="46">
        <v>59.916666666666664</v>
      </c>
      <c r="H145" s="46">
        <v>58.649999999999984</v>
      </c>
      <c r="I145" s="46">
        <v>62.000000000000014</v>
      </c>
      <c r="J145" s="46">
        <v>59.1</v>
      </c>
      <c r="K145" s="53">
        <v>42813</v>
      </c>
      <c r="L145">
        <f t="shared" si="8"/>
        <v>0.10249361351275042</v>
      </c>
      <c r="N145">
        <f t="shared" si="7"/>
        <v>1</v>
      </c>
    </row>
    <row r="146" spans="1:14" x14ac:dyDescent="0.25">
      <c r="A146" t="s">
        <v>200</v>
      </c>
      <c r="B146" t="s">
        <v>35</v>
      </c>
      <c r="C146">
        <v>507</v>
      </c>
      <c r="D146">
        <v>56.5</v>
      </c>
      <c r="E146">
        <v>1200.1499999999999</v>
      </c>
      <c r="F146" s="46">
        <v>58.567679040119998</v>
      </c>
      <c r="G146" s="46">
        <v>58.57500000000001</v>
      </c>
      <c r="H146" s="46">
        <v>56.05</v>
      </c>
      <c r="I146" s="46">
        <v>63.625</v>
      </c>
      <c r="J146" s="46">
        <v>56.050000000000026</v>
      </c>
      <c r="K146" s="53">
        <v>42813</v>
      </c>
      <c r="L146">
        <f t="shared" si="8"/>
        <v>0.10393554399311446</v>
      </c>
      <c r="N146">
        <f t="shared" si="7"/>
        <v>1</v>
      </c>
    </row>
    <row r="147" spans="1:14" x14ac:dyDescent="0.25">
      <c r="A147" t="s">
        <v>201</v>
      </c>
      <c r="B147" t="s">
        <v>35</v>
      </c>
      <c r="C147">
        <v>472</v>
      </c>
      <c r="D147">
        <v>59</v>
      </c>
      <c r="E147">
        <v>1200</v>
      </c>
      <c r="F147" s="46">
        <v>58.650000000000006</v>
      </c>
      <c r="G147" s="46">
        <v>58.650000000000013</v>
      </c>
      <c r="H147" s="46">
        <v>55.90000000000002</v>
      </c>
      <c r="I147" s="46">
        <v>63.774999999999999</v>
      </c>
      <c r="J147" s="46">
        <v>56.275000000000006</v>
      </c>
      <c r="K147" s="53">
        <v>42813</v>
      </c>
      <c r="L147">
        <f t="shared" si="8"/>
        <v>0.11045197740112996</v>
      </c>
      <c r="N147">
        <f t="shared" si="7"/>
        <v>1</v>
      </c>
    </row>
    <row r="148" spans="1:14" x14ac:dyDescent="0.25">
      <c r="A148" t="s">
        <v>130</v>
      </c>
      <c r="B148" t="s">
        <v>35</v>
      </c>
      <c r="C148">
        <v>466</v>
      </c>
      <c r="D148">
        <v>56.5</v>
      </c>
      <c r="E148">
        <v>1200.2799999999997</v>
      </c>
      <c r="F148" s="46">
        <v>58.811277368613993</v>
      </c>
      <c r="G148" s="46">
        <v>58.824999999999996</v>
      </c>
      <c r="H148" s="46">
        <v>55.774999999999999</v>
      </c>
      <c r="I148" s="46">
        <v>64.400000000000006</v>
      </c>
      <c r="J148" s="46">
        <v>56.299999999999976</v>
      </c>
      <c r="K148" s="53">
        <v>42813</v>
      </c>
      <c r="L148">
        <f t="shared" si="8"/>
        <v>0.11255746864806505</v>
      </c>
      <c r="N148">
        <f t="shared" si="7"/>
        <v>2</v>
      </c>
    </row>
    <row r="149" spans="1:14" x14ac:dyDescent="0.25">
      <c r="A149" t="s">
        <v>62</v>
      </c>
      <c r="B149" t="s">
        <v>35</v>
      </c>
      <c r="C149">
        <v>505</v>
      </c>
      <c r="D149">
        <v>59</v>
      </c>
      <c r="E149">
        <v>1200.02</v>
      </c>
      <c r="F149" s="46">
        <v>58.915684738587679</v>
      </c>
      <c r="G149" s="46">
        <v>58.916666666666657</v>
      </c>
      <c r="H149" s="46">
        <v>55.824999999999982</v>
      </c>
      <c r="I149" s="46">
        <v>64.424999999999997</v>
      </c>
      <c r="J149" s="46">
        <v>56.499999999999993</v>
      </c>
      <c r="K149" s="53">
        <v>42813</v>
      </c>
      <c r="L149">
        <f t="shared" si="8"/>
        <v>0.10446043393366609</v>
      </c>
      <c r="N149">
        <f t="shared" si="7"/>
        <v>1</v>
      </c>
    </row>
    <row r="150" spans="1:14" x14ac:dyDescent="0.25">
      <c r="A150" t="s">
        <v>202</v>
      </c>
      <c r="B150" t="s">
        <v>35</v>
      </c>
      <c r="C150">
        <v>493</v>
      </c>
      <c r="D150">
        <v>58</v>
      </c>
      <c r="E150">
        <v>1200.07</v>
      </c>
      <c r="F150" s="46">
        <v>58.971559992333781</v>
      </c>
      <c r="G150" s="46">
        <v>58.975000000000001</v>
      </c>
      <c r="H150" s="46">
        <v>55.3</v>
      </c>
      <c r="I150" s="46">
        <v>65.425000000000011</v>
      </c>
      <c r="J150" s="46">
        <v>56.199999999999996</v>
      </c>
      <c r="K150" s="53">
        <v>42813</v>
      </c>
      <c r="L150">
        <f t="shared" si="8"/>
        <v>0.10702642466848236</v>
      </c>
      <c r="N150">
        <f t="shared" si="7"/>
        <v>1</v>
      </c>
    </row>
    <row r="151" spans="1:14" x14ac:dyDescent="0.25">
      <c r="A151" t="s">
        <v>203</v>
      </c>
      <c r="B151" t="s">
        <v>35</v>
      </c>
      <c r="C151">
        <v>493</v>
      </c>
      <c r="D151">
        <v>56</v>
      </c>
      <c r="E151">
        <v>1200.4599999999998</v>
      </c>
      <c r="F151" s="46">
        <v>59.027372840411189</v>
      </c>
      <c r="G151" s="46">
        <v>59.04999999999999</v>
      </c>
      <c r="H151" s="46">
        <v>56.275000000000006</v>
      </c>
      <c r="I151" s="46">
        <v>64.074999999999989</v>
      </c>
      <c r="J151" s="46">
        <v>56.8</v>
      </c>
      <c r="K151" s="53">
        <v>42813</v>
      </c>
      <c r="L151">
        <f t="shared" si="8"/>
        <v>0.10751798331586737</v>
      </c>
      <c r="N151">
        <f t="shared" si="7"/>
        <v>1</v>
      </c>
    </row>
    <row r="152" spans="1:14" x14ac:dyDescent="0.25">
      <c r="A152" t="s">
        <v>204</v>
      </c>
      <c r="B152" t="s">
        <v>35</v>
      </c>
      <c r="C152">
        <v>520</v>
      </c>
      <c r="D152">
        <v>50</v>
      </c>
      <c r="E152">
        <v>1201.0299999999997</v>
      </c>
      <c r="F152" s="46">
        <v>59.573865765218187</v>
      </c>
      <c r="G152" s="46">
        <v>59.624999999999993</v>
      </c>
      <c r="H152" s="46">
        <v>56.575000000000003</v>
      </c>
      <c r="I152" s="46">
        <v>64.95</v>
      </c>
      <c r="J152" s="46">
        <v>57.349999999999959</v>
      </c>
      <c r="K152" s="53">
        <v>42813</v>
      </c>
      <c r="L152">
        <f t="shared" si="8"/>
        <v>0.10451555397406699</v>
      </c>
      <c r="N152">
        <f t="shared" si="7"/>
        <v>1</v>
      </c>
    </row>
    <row r="153" spans="1:14" x14ac:dyDescent="0.25">
      <c r="A153" t="s">
        <v>205</v>
      </c>
      <c r="B153" t="s">
        <v>35</v>
      </c>
      <c r="C153">
        <v>462</v>
      </c>
      <c r="D153">
        <v>53</v>
      </c>
      <c r="E153">
        <v>1200.7099999999998</v>
      </c>
      <c r="F153" s="46">
        <v>59.689683603867735</v>
      </c>
      <c r="G153" s="46">
        <v>59.725000000000016</v>
      </c>
      <c r="H153" s="46">
        <v>56.550000000000011</v>
      </c>
      <c r="I153" s="46">
        <v>64.924999999999997</v>
      </c>
      <c r="J153" s="46">
        <v>57.700000000000031</v>
      </c>
      <c r="K153" s="53">
        <v>42813</v>
      </c>
      <c r="L153">
        <f t="shared" si="8"/>
        <v>0.11590229825993735</v>
      </c>
      <c r="N153">
        <f t="shared" si="7"/>
        <v>1</v>
      </c>
    </row>
    <row r="154" spans="1:14" x14ac:dyDescent="0.25">
      <c r="A154" t="s">
        <v>206</v>
      </c>
      <c r="B154" t="s">
        <v>35</v>
      </c>
      <c r="C154">
        <v>518</v>
      </c>
      <c r="D154">
        <v>50</v>
      </c>
      <c r="E154">
        <v>1201.4399999999996</v>
      </c>
      <c r="F154" s="46">
        <v>60.635570648555081</v>
      </c>
      <c r="G154" s="46">
        <v>60.708333333333321</v>
      </c>
      <c r="H154" s="46">
        <v>56.725000000000001</v>
      </c>
      <c r="I154" s="46">
        <v>64.875</v>
      </c>
      <c r="J154" s="46">
        <v>60.524999999999984</v>
      </c>
      <c r="K154" s="53">
        <v>42813</v>
      </c>
      <c r="L154">
        <f t="shared" si="8"/>
        <v>0.10675276522632937</v>
      </c>
      <c r="N154">
        <f t="shared" si="7"/>
        <v>1</v>
      </c>
    </row>
    <row r="155" spans="1:14" x14ac:dyDescent="0.25">
      <c r="A155" t="s">
        <v>207</v>
      </c>
      <c r="B155" t="s">
        <v>35</v>
      </c>
      <c r="C155">
        <v>514</v>
      </c>
      <c r="D155">
        <v>58</v>
      </c>
      <c r="E155">
        <v>1200</v>
      </c>
      <c r="F155" s="46">
        <v>58.516666666666666</v>
      </c>
      <c r="G155" s="46">
        <v>58.516666666666673</v>
      </c>
      <c r="H155" s="46">
        <v>56.349999999999987</v>
      </c>
      <c r="I155" s="46">
        <v>62.175000000000004</v>
      </c>
      <c r="J155" s="46">
        <v>57.025000000000006</v>
      </c>
      <c r="K155" s="53">
        <v>42813</v>
      </c>
      <c r="L155">
        <f t="shared" ref="L155:L166" si="9">F155/(C155+D155)</f>
        <v>0.1023018648018648</v>
      </c>
      <c r="N155">
        <f t="shared" si="7"/>
        <v>1</v>
      </c>
    </row>
    <row r="156" spans="1:14" x14ac:dyDescent="0.25">
      <c r="A156" t="s">
        <v>58</v>
      </c>
      <c r="B156" t="s">
        <v>35</v>
      </c>
      <c r="C156">
        <v>511</v>
      </c>
      <c r="D156">
        <v>58</v>
      </c>
      <c r="E156">
        <v>1200.07</v>
      </c>
      <c r="F156" s="46">
        <v>58.57158332430609</v>
      </c>
      <c r="G156" s="46">
        <v>58.57500000000001</v>
      </c>
      <c r="H156" s="46">
        <v>55.775000000000006</v>
      </c>
      <c r="I156" s="46">
        <v>63.2</v>
      </c>
      <c r="J156" s="46">
        <v>56.750000000000007</v>
      </c>
      <c r="K156" s="53">
        <v>42813</v>
      </c>
      <c r="L156">
        <f t="shared" si="9"/>
        <v>0.10293775628173302</v>
      </c>
      <c r="N156">
        <f t="shared" si="7"/>
        <v>1</v>
      </c>
    </row>
    <row r="157" spans="1:14" x14ac:dyDescent="0.25">
      <c r="A157" t="s">
        <v>208</v>
      </c>
      <c r="B157" t="s">
        <v>35</v>
      </c>
      <c r="C157">
        <v>499</v>
      </c>
      <c r="D157">
        <v>58</v>
      </c>
      <c r="E157">
        <v>1200.1499999999999</v>
      </c>
      <c r="F157" s="46">
        <v>58.584343623713707</v>
      </c>
      <c r="G157" s="46">
        <v>58.591666666666669</v>
      </c>
      <c r="H157" s="46">
        <v>55.975000000000001</v>
      </c>
      <c r="I157" s="46">
        <v>63.324999999999996</v>
      </c>
      <c r="J157" s="46">
        <v>56.475000000000009</v>
      </c>
      <c r="K157" s="53">
        <v>42813</v>
      </c>
      <c r="L157">
        <f t="shared" si="9"/>
        <v>0.10517835480020414</v>
      </c>
      <c r="N157">
        <f t="shared" si="7"/>
        <v>1</v>
      </c>
    </row>
    <row r="158" spans="1:14" x14ac:dyDescent="0.25">
      <c r="A158" t="s">
        <v>209</v>
      </c>
      <c r="B158" t="s">
        <v>35</v>
      </c>
      <c r="C158">
        <v>517</v>
      </c>
      <c r="D158">
        <v>58</v>
      </c>
      <c r="E158">
        <v>1200.02</v>
      </c>
      <c r="F158" s="46">
        <v>58.74902084965251</v>
      </c>
      <c r="G158" s="46">
        <v>58.75</v>
      </c>
      <c r="H158" s="46">
        <v>55.675000000000011</v>
      </c>
      <c r="I158" s="46">
        <v>63.85</v>
      </c>
      <c r="J158" s="46">
        <v>56.724999999999994</v>
      </c>
      <c r="K158" s="53">
        <v>42813</v>
      </c>
      <c r="L158">
        <f t="shared" si="9"/>
        <v>0.10217221017330871</v>
      </c>
      <c r="N158">
        <f t="shared" si="7"/>
        <v>1</v>
      </c>
    </row>
    <row r="159" spans="1:14" x14ac:dyDescent="0.25">
      <c r="A159" t="s">
        <v>210</v>
      </c>
      <c r="B159" t="s">
        <v>35</v>
      </c>
      <c r="C159">
        <v>551</v>
      </c>
      <c r="D159">
        <v>58</v>
      </c>
      <c r="E159">
        <v>1200.4599999999998</v>
      </c>
      <c r="F159" s="46">
        <v>58.752478216683613</v>
      </c>
      <c r="G159" s="46">
        <v>58.774999999999999</v>
      </c>
      <c r="H159" s="46">
        <v>56.20000000000001</v>
      </c>
      <c r="I159" s="46">
        <v>62.699999999999989</v>
      </c>
      <c r="J159" s="46">
        <v>57.424999999999997</v>
      </c>
      <c r="K159" s="53">
        <v>42813</v>
      </c>
      <c r="L159">
        <f t="shared" si="9"/>
        <v>9.6473691653010854E-2</v>
      </c>
      <c r="N159">
        <f t="shared" si="7"/>
        <v>1</v>
      </c>
    </row>
    <row r="160" spans="1:14" x14ac:dyDescent="0.25">
      <c r="A160" t="s">
        <v>211</v>
      </c>
      <c r="B160" t="s">
        <v>35</v>
      </c>
      <c r="C160">
        <v>508</v>
      </c>
      <c r="D160">
        <v>56.5</v>
      </c>
      <c r="E160">
        <v>1201.4399999999996</v>
      </c>
      <c r="F160" s="46">
        <v>58.79611133306701</v>
      </c>
      <c r="G160" s="46">
        <v>58.866666666666674</v>
      </c>
      <c r="H160" s="46">
        <v>56.550000000000004</v>
      </c>
      <c r="I160" s="46">
        <v>61.849999999999994</v>
      </c>
      <c r="J160" s="46">
        <v>58.2</v>
      </c>
      <c r="K160" s="53">
        <v>42813</v>
      </c>
      <c r="L160">
        <f t="shared" si="9"/>
        <v>0.10415608739250135</v>
      </c>
      <c r="N160">
        <f t="shared" si="7"/>
        <v>1</v>
      </c>
    </row>
    <row r="161" spans="1:14" x14ac:dyDescent="0.25">
      <c r="A161" t="s">
        <v>212</v>
      </c>
      <c r="B161" t="s">
        <v>35</v>
      </c>
      <c r="C161">
        <v>492</v>
      </c>
      <c r="D161">
        <v>56.5</v>
      </c>
      <c r="E161">
        <v>1201.9399999999996</v>
      </c>
      <c r="F161" s="46">
        <v>58.913090503685723</v>
      </c>
      <c r="G161" s="46">
        <v>59.008333333333333</v>
      </c>
      <c r="H161" s="46">
        <v>55.4</v>
      </c>
      <c r="I161" s="46">
        <v>65.025000000000006</v>
      </c>
      <c r="J161" s="46">
        <v>56.6</v>
      </c>
      <c r="K161" s="53">
        <v>42813</v>
      </c>
      <c r="L161">
        <f t="shared" si="9"/>
        <v>0.10740763993379347</v>
      </c>
      <c r="N161">
        <f t="shared" si="7"/>
        <v>1</v>
      </c>
    </row>
    <row r="162" spans="1:14" x14ac:dyDescent="0.25">
      <c r="A162" t="s">
        <v>213</v>
      </c>
      <c r="B162" t="s">
        <v>35</v>
      </c>
      <c r="C162">
        <v>470</v>
      </c>
      <c r="D162">
        <v>55</v>
      </c>
      <c r="E162">
        <v>1203.2699999999998</v>
      </c>
      <c r="F162" s="46">
        <v>58.889526041536826</v>
      </c>
      <c r="G162" s="46">
        <v>59.050000000000004</v>
      </c>
      <c r="H162" s="46">
        <v>55.775000000000006</v>
      </c>
      <c r="I162" s="46">
        <v>64.45</v>
      </c>
      <c r="J162" s="46">
        <v>56.92499999999999</v>
      </c>
      <c r="K162" s="53">
        <v>42813</v>
      </c>
      <c r="L162">
        <f t="shared" si="9"/>
        <v>0.11217052579340347</v>
      </c>
      <c r="N162">
        <f t="shared" si="7"/>
        <v>1</v>
      </c>
    </row>
    <row r="163" spans="1:14" x14ac:dyDescent="0.25">
      <c r="A163" t="s">
        <v>214</v>
      </c>
      <c r="B163" t="s">
        <v>35</v>
      </c>
      <c r="C163">
        <v>531</v>
      </c>
      <c r="D163">
        <v>58</v>
      </c>
      <c r="E163">
        <v>1200.7099999999998</v>
      </c>
      <c r="F163" s="46">
        <v>59.131680422416736</v>
      </c>
      <c r="G163" s="46">
        <v>59.166666666666657</v>
      </c>
      <c r="H163" s="46">
        <v>55.900000000000006</v>
      </c>
      <c r="I163" s="46">
        <v>64.150000000000006</v>
      </c>
      <c r="J163" s="46">
        <v>57.44999999999996</v>
      </c>
      <c r="K163" s="53">
        <v>42813</v>
      </c>
      <c r="L163">
        <f t="shared" si="9"/>
        <v>0.10039334536912858</v>
      </c>
      <c r="N163">
        <f t="shared" si="7"/>
        <v>1</v>
      </c>
    </row>
    <row r="164" spans="1:14" x14ac:dyDescent="0.25">
      <c r="A164" t="s">
        <v>215</v>
      </c>
      <c r="B164" t="s">
        <v>35</v>
      </c>
      <c r="C164">
        <v>535</v>
      </c>
      <c r="D164">
        <v>56.5</v>
      </c>
      <c r="E164">
        <v>1202.5499999999997</v>
      </c>
      <c r="F164" s="46">
        <v>59.091098083239814</v>
      </c>
      <c r="G164" s="46">
        <v>59.216666666666676</v>
      </c>
      <c r="H164" s="46">
        <v>55.775000000000006</v>
      </c>
      <c r="I164" s="46">
        <v>63.65</v>
      </c>
      <c r="J164" s="46">
        <v>58.225000000000037</v>
      </c>
      <c r="K164" s="53">
        <v>42813</v>
      </c>
      <c r="L164">
        <f t="shared" si="9"/>
        <v>9.9900419413761307E-2</v>
      </c>
      <c r="N164">
        <f t="shared" si="7"/>
        <v>1</v>
      </c>
    </row>
    <row r="165" spans="1:14" x14ac:dyDescent="0.25">
      <c r="A165" t="s">
        <v>216</v>
      </c>
      <c r="B165" t="s">
        <v>35</v>
      </c>
      <c r="C165">
        <v>470</v>
      </c>
      <c r="D165">
        <v>56.5</v>
      </c>
      <c r="E165">
        <v>1201.0299999999997</v>
      </c>
      <c r="F165" s="46">
        <v>59.199187364179089</v>
      </c>
      <c r="G165" s="46">
        <v>59.25</v>
      </c>
      <c r="H165" s="46">
        <v>55.774999999999999</v>
      </c>
      <c r="I165" s="46">
        <v>64.875</v>
      </c>
      <c r="J165" s="46">
        <v>57.099999999999994</v>
      </c>
      <c r="K165" s="53">
        <v>42813</v>
      </c>
      <c r="L165">
        <f t="shared" si="9"/>
        <v>0.11243910230613312</v>
      </c>
      <c r="N165">
        <f t="shared" si="7"/>
        <v>1</v>
      </c>
    </row>
    <row r="166" spans="1:14" x14ac:dyDescent="0.25">
      <c r="A166" t="s">
        <v>217</v>
      </c>
      <c r="B166" t="s">
        <v>35</v>
      </c>
      <c r="C166">
        <v>482</v>
      </c>
      <c r="D166">
        <v>58</v>
      </c>
      <c r="E166">
        <v>1200.2799999999997</v>
      </c>
      <c r="F166" s="46">
        <v>59.319492118505686</v>
      </c>
      <c r="G166" s="46">
        <v>59.333333333333321</v>
      </c>
      <c r="H166" s="46">
        <v>56.05</v>
      </c>
      <c r="I166" s="46">
        <v>62.824999999999989</v>
      </c>
      <c r="J166" s="46">
        <v>59.124999999999979</v>
      </c>
      <c r="K166" s="53">
        <v>42813</v>
      </c>
      <c r="L166">
        <f t="shared" si="9"/>
        <v>0.10985091133056608</v>
      </c>
      <c r="N166">
        <f t="shared" si="7"/>
        <v>1</v>
      </c>
    </row>
    <row r="167" spans="1:14" x14ac:dyDescent="0.25">
      <c r="A167" t="s">
        <v>218</v>
      </c>
      <c r="B167" t="s">
        <v>35</v>
      </c>
      <c r="C167">
        <v>423</v>
      </c>
      <c r="D167">
        <v>55.5</v>
      </c>
      <c r="E167">
        <v>1800.4599999999998</v>
      </c>
      <c r="F167" s="46">
        <v>60.628950379347508</v>
      </c>
      <c r="G167" s="46">
        <v>59.206249999999997</v>
      </c>
      <c r="H167" s="46">
        <v>56.925000000000011</v>
      </c>
      <c r="I167" s="46">
        <v>62.024999999999991</v>
      </c>
      <c r="J167" s="46">
        <v>58.9375</v>
      </c>
      <c r="K167" s="53">
        <v>42813</v>
      </c>
      <c r="L167">
        <f t="shared" ref="L167:L176" si="10">F167/(C167+D167)</f>
        <v>0.12670627038526125</v>
      </c>
      <c r="N167">
        <f t="shared" si="7"/>
        <v>1</v>
      </c>
    </row>
    <row r="168" spans="1:14" x14ac:dyDescent="0.25">
      <c r="A168" t="s">
        <v>219</v>
      </c>
      <c r="B168" t="s">
        <v>35</v>
      </c>
      <c r="C168">
        <v>513</v>
      </c>
      <c r="D168">
        <v>57.5</v>
      </c>
      <c r="E168">
        <v>1800.07</v>
      </c>
      <c r="F168" s="46">
        <v>60.664307499152812</v>
      </c>
      <c r="G168" s="46">
        <v>59.287499999999994</v>
      </c>
      <c r="H168" s="46">
        <v>56.924999999999997</v>
      </c>
      <c r="I168" s="46">
        <v>61.9</v>
      </c>
      <c r="J168" s="46">
        <v>59.162499999999987</v>
      </c>
      <c r="K168" s="53">
        <v>42813</v>
      </c>
      <c r="L168">
        <f t="shared" si="10"/>
        <v>0.10633533303970695</v>
      </c>
      <c r="N168">
        <f t="shared" si="7"/>
        <v>1</v>
      </c>
    </row>
    <row r="169" spans="1:14" x14ac:dyDescent="0.25">
      <c r="A169" t="s">
        <v>220</v>
      </c>
      <c r="B169" t="s">
        <v>35</v>
      </c>
      <c r="C169">
        <v>438</v>
      </c>
      <c r="D169">
        <v>51.5</v>
      </c>
      <c r="E169">
        <v>1801.0299999999997</v>
      </c>
      <c r="F169" s="46">
        <v>60.693047867053856</v>
      </c>
      <c r="G169" s="46">
        <v>59.006250000000001</v>
      </c>
      <c r="H169" s="46">
        <v>56.774999999999999</v>
      </c>
      <c r="I169" s="46">
        <v>61.9</v>
      </c>
      <c r="J169" s="46">
        <v>58.675000000000011</v>
      </c>
      <c r="K169" s="53">
        <v>42813</v>
      </c>
      <c r="L169">
        <f t="shared" si="10"/>
        <v>0.1239898832830518</v>
      </c>
      <c r="N169">
        <f t="shared" si="7"/>
        <v>1</v>
      </c>
    </row>
    <row r="170" spans="1:14" x14ac:dyDescent="0.25">
      <c r="A170" t="s">
        <v>221</v>
      </c>
      <c r="B170" t="s">
        <v>35</v>
      </c>
      <c r="C170">
        <v>446</v>
      </c>
      <c r="D170">
        <v>57</v>
      </c>
      <c r="E170">
        <v>1800.2799999999997</v>
      </c>
      <c r="F170" s="46">
        <v>60.784989001710855</v>
      </c>
      <c r="G170" s="46">
        <v>59.462500000000006</v>
      </c>
      <c r="H170" s="46">
        <v>57.125</v>
      </c>
      <c r="I170" s="46">
        <v>61.974999999999994</v>
      </c>
      <c r="J170" s="46">
        <v>59.375000000000007</v>
      </c>
      <c r="K170" s="53">
        <v>42813</v>
      </c>
      <c r="L170">
        <f t="shared" si="10"/>
        <v>0.12084490855210905</v>
      </c>
      <c r="N170">
        <f t="shared" si="7"/>
        <v>1</v>
      </c>
    </row>
    <row r="171" spans="1:14" x14ac:dyDescent="0.25">
      <c r="A171" t="s">
        <v>222</v>
      </c>
      <c r="B171" t="s">
        <v>35</v>
      </c>
      <c r="C171">
        <v>504</v>
      </c>
      <c r="D171">
        <v>50</v>
      </c>
      <c r="E171">
        <v>1801.4399999999996</v>
      </c>
      <c r="F171" s="46">
        <v>60.751398880895302</v>
      </c>
      <c r="G171" s="46">
        <v>59.53125</v>
      </c>
      <c r="H171" s="46">
        <v>56.774999999999999</v>
      </c>
      <c r="I171" s="46">
        <v>62.050000000000004</v>
      </c>
      <c r="J171" s="46">
        <v>59.65</v>
      </c>
      <c r="K171" s="53">
        <v>42813</v>
      </c>
      <c r="L171">
        <f t="shared" si="10"/>
        <v>0.10965956476695903</v>
      </c>
      <c r="N171">
        <f t="shared" si="7"/>
        <v>1</v>
      </c>
    </row>
    <row r="172" spans="1:14" x14ac:dyDescent="0.25">
      <c r="A172" t="s">
        <v>223</v>
      </c>
      <c r="B172" t="s">
        <v>35</v>
      </c>
      <c r="C172">
        <v>450</v>
      </c>
      <c r="D172">
        <v>52.5</v>
      </c>
      <c r="E172">
        <v>1800.7099999999998</v>
      </c>
      <c r="F172" s="46">
        <v>60.948181550610599</v>
      </c>
      <c r="G172" s="46">
        <v>59.174999999999997</v>
      </c>
      <c r="H172" s="46">
        <v>56.999999999999993</v>
      </c>
      <c r="I172" s="46">
        <v>61.25</v>
      </c>
      <c r="J172" s="46">
        <v>59.225000000000001</v>
      </c>
      <c r="K172" s="53">
        <v>42813</v>
      </c>
      <c r="L172">
        <f t="shared" si="10"/>
        <v>0.12128991353355344</v>
      </c>
      <c r="N172">
        <f t="shared" si="7"/>
        <v>1</v>
      </c>
    </row>
    <row r="173" spans="1:14" x14ac:dyDescent="0.25">
      <c r="A173" t="s">
        <v>224</v>
      </c>
      <c r="B173" t="s">
        <v>35</v>
      </c>
      <c r="C173">
        <v>472</v>
      </c>
      <c r="D173">
        <v>50</v>
      </c>
      <c r="E173">
        <v>1801.9399999999996</v>
      </c>
      <c r="F173" s="46">
        <v>61.095263993251741</v>
      </c>
      <c r="G173" s="46">
        <v>59.962500000000013</v>
      </c>
      <c r="H173" s="46">
        <v>57.000000000000007</v>
      </c>
      <c r="I173" s="46">
        <v>62.024999999999991</v>
      </c>
      <c r="J173" s="46">
        <v>60.412500000000023</v>
      </c>
      <c r="K173" s="53">
        <v>42813</v>
      </c>
      <c r="L173">
        <f t="shared" si="10"/>
        <v>0.11704073561925621</v>
      </c>
      <c r="N173">
        <f t="shared" si="7"/>
        <v>1</v>
      </c>
    </row>
    <row r="174" spans="1:14" x14ac:dyDescent="0.25">
      <c r="A174" t="s">
        <v>225</v>
      </c>
      <c r="B174" t="s">
        <v>35</v>
      </c>
      <c r="C174">
        <v>528</v>
      </c>
      <c r="D174">
        <v>58</v>
      </c>
      <c r="E174">
        <v>1800.02</v>
      </c>
      <c r="F174" s="46">
        <v>61.20487550138332</v>
      </c>
      <c r="G174" s="46">
        <v>59.768750000000004</v>
      </c>
      <c r="H174" s="46">
        <v>57.15</v>
      </c>
      <c r="I174" s="46">
        <v>61.824999999999989</v>
      </c>
      <c r="J174" s="46">
        <v>60.050000000000011</v>
      </c>
      <c r="K174" s="53">
        <v>42813</v>
      </c>
      <c r="L174">
        <f t="shared" si="10"/>
        <v>0.10444518003649031</v>
      </c>
      <c r="N174">
        <f t="shared" si="7"/>
        <v>1</v>
      </c>
    </row>
    <row r="175" spans="1:14" x14ac:dyDescent="0.25">
      <c r="A175" t="s">
        <v>226</v>
      </c>
      <c r="B175" t="s">
        <v>35</v>
      </c>
      <c r="C175">
        <v>496</v>
      </c>
      <c r="D175">
        <v>58</v>
      </c>
      <c r="E175">
        <v>1800</v>
      </c>
      <c r="F175" s="46">
        <v>61.561111111111103</v>
      </c>
      <c r="G175" s="46">
        <v>59.556249999999991</v>
      </c>
      <c r="H175" s="46">
        <v>55.925000000000004</v>
      </c>
      <c r="I175" s="46">
        <v>61.325000000000017</v>
      </c>
      <c r="J175" s="46">
        <v>60.487499999999969</v>
      </c>
      <c r="K175" s="53">
        <v>42813</v>
      </c>
      <c r="L175">
        <f t="shared" si="10"/>
        <v>0.11112113918973124</v>
      </c>
      <c r="N175">
        <f t="shared" si="7"/>
        <v>1</v>
      </c>
    </row>
    <row r="176" spans="1:14" x14ac:dyDescent="0.25">
      <c r="A176" t="s">
        <v>227</v>
      </c>
      <c r="B176" t="s">
        <v>35</v>
      </c>
      <c r="C176">
        <v>468</v>
      </c>
      <c r="D176">
        <v>57</v>
      </c>
      <c r="E176">
        <v>1800.1499999999999</v>
      </c>
      <c r="F176" s="46">
        <v>61.955948115434836</v>
      </c>
      <c r="G176" s="46">
        <v>60.600000000000009</v>
      </c>
      <c r="H176" s="46">
        <v>56.999999999999993</v>
      </c>
      <c r="I176" s="46">
        <v>63.100000000000058</v>
      </c>
      <c r="J176" s="46">
        <v>61.149999999999991</v>
      </c>
      <c r="K176" s="53">
        <v>42813</v>
      </c>
      <c r="L176">
        <f t="shared" si="10"/>
        <v>0.1180113297436854</v>
      </c>
      <c r="N176">
        <f t="shared" si="7"/>
        <v>1</v>
      </c>
    </row>
    <row r="177" spans="1:14" x14ac:dyDescent="0.25">
      <c r="A177" t="s">
        <v>228</v>
      </c>
      <c r="B177" t="s">
        <v>34</v>
      </c>
      <c r="C177">
        <v>529</v>
      </c>
      <c r="D177">
        <v>55</v>
      </c>
      <c r="E177">
        <v>1100.4599999999998</v>
      </c>
      <c r="F177" s="46">
        <v>59.484215691619873</v>
      </c>
      <c r="G177" s="46">
        <v>58.05</v>
      </c>
      <c r="H177" s="46">
        <v>56.849999999999994</v>
      </c>
      <c r="I177" s="46">
        <v>59.249999999999993</v>
      </c>
      <c r="J177" s="46">
        <v>58.05</v>
      </c>
      <c r="K177" s="53">
        <v>42813</v>
      </c>
      <c r="L177">
        <f t="shared" ref="L177:L187" si="11">F177/(C177+D177)</f>
        <v>0.10185653371852718</v>
      </c>
      <c r="N177">
        <f t="shared" si="7"/>
        <v>1</v>
      </c>
    </row>
    <row r="178" spans="1:14" x14ac:dyDescent="0.25">
      <c r="A178" t="s">
        <v>229</v>
      </c>
      <c r="B178" t="s">
        <v>34</v>
      </c>
      <c r="C178">
        <v>552</v>
      </c>
      <c r="D178">
        <v>53</v>
      </c>
      <c r="E178">
        <v>1100.7099999999998</v>
      </c>
      <c r="F178" s="46">
        <v>59.534300587802427</v>
      </c>
      <c r="G178" s="46">
        <v>58.112499999999997</v>
      </c>
      <c r="H178" s="46">
        <v>56.85</v>
      </c>
      <c r="I178" s="46">
        <v>59.375</v>
      </c>
      <c r="J178" s="46">
        <v>58.112499999999997</v>
      </c>
      <c r="K178" s="53">
        <v>42813</v>
      </c>
      <c r="L178">
        <f t="shared" si="11"/>
        <v>9.8403802624466824E-2</v>
      </c>
      <c r="N178">
        <f t="shared" si="7"/>
        <v>1</v>
      </c>
    </row>
    <row r="179" spans="1:14" x14ac:dyDescent="0.25">
      <c r="A179" t="s">
        <v>230</v>
      </c>
      <c r="B179" t="s">
        <v>34</v>
      </c>
      <c r="C179">
        <v>494</v>
      </c>
      <c r="D179">
        <v>55.5</v>
      </c>
      <c r="E179">
        <v>1100.2799999999997</v>
      </c>
      <c r="F179" s="46">
        <v>59.575744355982124</v>
      </c>
      <c r="G179" s="46">
        <v>57.887500000000003</v>
      </c>
      <c r="H179" s="46">
        <v>56.924999999999997</v>
      </c>
      <c r="I179" s="46">
        <v>58.85</v>
      </c>
      <c r="J179" s="46">
        <v>57.887500000000003</v>
      </c>
      <c r="K179" s="53">
        <v>42813</v>
      </c>
      <c r="L179">
        <f t="shared" si="11"/>
        <v>0.10841809709914854</v>
      </c>
      <c r="N179">
        <f t="shared" si="7"/>
        <v>1</v>
      </c>
    </row>
    <row r="180" spans="1:14" x14ac:dyDescent="0.25">
      <c r="A180" t="s">
        <v>231</v>
      </c>
      <c r="B180" t="s">
        <v>34</v>
      </c>
      <c r="C180">
        <v>514</v>
      </c>
      <c r="D180">
        <v>51</v>
      </c>
      <c r="E180">
        <v>1101.9399999999996</v>
      </c>
      <c r="F180" s="46">
        <v>59.576746465324817</v>
      </c>
      <c r="G180" s="46">
        <v>57.875</v>
      </c>
      <c r="H180" s="46">
        <v>56.974999999999994</v>
      </c>
      <c r="I180" s="46">
        <v>58.775000000000013</v>
      </c>
      <c r="J180" s="46">
        <v>57.875</v>
      </c>
      <c r="K180" s="53">
        <v>42813</v>
      </c>
      <c r="L180">
        <f t="shared" si="11"/>
        <v>0.10544556896517666</v>
      </c>
      <c r="N180">
        <f t="shared" si="7"/>
        <v>1</v>
      </c>
    </row>
    <row r="181" spans="1:14" x14ac:dyDescent="0.25">
      <c r="A181" t="s">
        <v>232</v>
      </c>
      <c r="B181" t="s">
        <v>34</v>
      </c>
      <c r="C181">
        <v>551</v>
      </c>
      <c r="D181">
        <v>56.5</v>
      </c>
      <c r="E181">
        <v>1100.07</v>
      </c>
      <c r="F181" s="46">
        <v>59.696201150835861</v>
      </c>
      <c r="G181" s="46">
        <v>58.575000000000003</v>
      </c>
      <c r="H181" s="46">
        <v>57.07500000000001</v>
      </c>
      <c r="I181" s="46">
        <v>60.075000000000003</v>
      </c>
      <c r="J181" s="46">
        <v>58.575000000000003</v>
      </c>
      <c r="K181" s="53">
        <v>42813</v>
      </c>
      <c r="L181">
        <f t="shared" si="11"/>
        <v>9.8265351688618705E-2</v>
      </c>
      <c r="N181">
        <f t="shared" si="7"/>
        <v>1</v>
      </c>
    </row>
    <row r="182" spans="1:14" x14ac:dyDescent="0.25">
      <c r="A182" t="s">
        <v>233</v>
      </c>
      <c r="B182" t="s">
        <v>34</v>
      </c>
      <c r="C182">
        <v>524</v>
      </c>
      <c r="D182">
        <v>50</v>
      </c>
      <c r="E182">
        <v>1103.2699999999998</v>
      </c>
      <c r="F182" s="46">
        <v>59.731525374568349</v>
      </c>
      <c r="G182" s="46">
        <v>58.300000000000004</v>
      </c>
      <c r="H182" s="46">
        <v>56.774999999999991</v>
      </c>
      <c r="I182" s="46">
        <v>59.825000000000017</v>
      </c>
      <c r="J182" s="46">
        <v>58.300000000000004</v>
      </c>
      <c r="K182" s="53">
        <v>42813</v>
      </c>
      <c r="L182">
        <f t="shared" si="11"/>
        <v>0.10406189089646053</v>
      </c>
      <c r="N182">
        <f t="shared" si="7"/>
        <v>1</v>
      </c>
    </row>
    <row r="183" spans="1:14" x14ac:dyDescent="0.25">
      <c r="A183" t="s">
        <v>234</v>
      </c>
      <c r="B183" t="s">
        <v>34</v>
      </c>
      <c r="C183">
        <v>478</v>
      </c>
      <c r="D183">
        <v>52</v>
      </c>
      <c r="E183">
        <v>1101.0299999999997</v>
      </c>
      <c r="F183" s="46">
        <v>60.061941999763881</v>
      </c>
      <c r="G183" s="46">
        <v>57.937500000000007</v>
      </c>
      <c r="H183" s="46">
        <v>57.125</v>
      </c>
      <c r="I183" s="46">
        <v>58.750000000000014</v>
      </c>
      <c r="J183" s="46">
        <v>57.937500000000007</v>
      </c>
      <c r="K183" s="53">
        <v>42813</v>
      </c>
      <c r="L183">
        <f t="shared" si="11"/>
        <v>0.11332441886747902</v>
      </c>
      <c r="N183">
        <f t="shared" si="7"/>
        <v>1</v>
      </c>
    </row>
    <row r="184" spans="1:14" x14ac:dyDescent="0.25">
      <c r="A184" t="s">
        <v>235</v>
      </c>
      <c r="B184" t="s">
        <v>34</v>
      </c>
      <c r="C184">
        <v>468</v>
      </c>
      <c r="D184">
        <v>55.5</v>
      </c>
      <c r="E184">
        <v>1100.1499999999999</v>
      </c>
      <c r="F184" s="46">
        <v>60.155433349997729</v>
      </c>
      <c r="G184" s="46">
        <v>58.524999999999991</v>
      </c>
      <c r="H184" s="46">
        <v>56.85</v>
      </c>
      <c r="I184" s="46">
        <v>60.199999999999974</v>
      </c>
      <c r="J184" s="46">
        <v>58.524999999999991</v>
      </c>
      <c r="K184" s="53">
        <v>42813</v>
      </c>
      <c r="L184">
        <f t="shared" si="11"/>
        <v>0.11491009235911696</v>
      </c>
      <c r="N184">
        <f t="shared" si="7"/>
        <v>1</v>
      </c>
    </row>
    <row r="185" spans="1:14" x14ac:dyDescent="0.25">
      <c r="A185" t="s">
        <v>236</v>
      </c>
      <c r="B185" t="s">
        <v>34</v>
      </c>
      <c r="C185">
        <v>511</v>
      </c>
      <c r="D185">
        <v>58</v>
      </c>
      <c r="E185">
        <v>1100</v>
      </c>
      <c r="F185" s="46">
        <v>60.481818181818184</v>
      </c>
      <c r="G185" s="46">
        <v>59.362500000000004</v>
      </c>
      <c r="H185" s="46">
        <v>56.925000000000011</v>
      </c>
      <c r="I185" s="46">
        <v>61.8</v>
      </c>
      <c r="J185" s="46">
        <v>59.362500000000004</v>
      </c>
      <c r="K185" s="53">
        <v>42813</v>
      </c>
      <c r="L185">
        <f t="shared" si="11"/>
        <v>0.10629493529317782</v>
      </c>
      <c r="N185">
        <f t="shared" si="7"/>
        <v>1</v>
      </c>
    </row>
    <row r="186" spans="1:14" x14ac:dyDescent="0.25">
      <c r="A186" t="s">
        <v>237</v>
      </c>
      <c r="B186" t="s">
        <v>34</v>
      </c>
      <c r="C186">
        <v>475</v>
      </c>
      <c r="D186">
        <v>51</v>
      </c>
      <c r="E186">
        <v>1102.5499999999997</v>
      </c>
      <c r="F186" s="46">
        <v>60.52333227518028</v>
      </c>
      <c r="G186" s="46">
        <v>59.625</v>
      </c>
      <c r="H186" s="46">
        <v>57.074999999999996</v>
      </c>
      <c r="I186" s="46">
        <v>62.175000000000011</v>
      </c>
      <c r="J186" s="46">
        <v>59.625</v>
      </c>
      <c r="K186" s="53">
        <v>42813</v>
      </c>
      <c r="L186">
        <f t="shared" si="11"/>
        <v>0.1150633693444492</v>
      </c>
      <c r="N186">
        <f t="shared" si="7"/>
        <v>1</v>
      </c>
    </row>
    <row r="187" spans="1:14" x14ac:dyDescent="0.25">
      <c r="A187" t="s">
        <v>238</v>
      </c>
      <c r="B187" t="s">
        <v>34</v>
      </c>
      <c r="C187">
        <v>522</v>
      </c>
      <c r="D187">
        <v>57</v>
      </c>
      <c r="E187">
        <v>1100.02</v>
      </c>
      <c r="F187" s="46">
        <v>60.73525935892075</v>
      </c>
      <c r="G187" s="46">
        <v>59.962500000000006</v>
      </c>
      <c r="H187" s="46">
        <v>56.725000000000001</v>
      </c>
      <c r="I187" s="46">
        <v>63.2</v>
      </c>
      <c r="J187" s="46">
        <v>59.962500000000006</v>
      </c>
      <c r="K187" s="53">
        <v>42813</v>
      </c>
      <c r="L187">
        <f t="shared" si="11"/>
        <v>0.10489682099986312</v>
      </c>
      <c r="N187">
        <f t="shared" si="7"/>
        <v>1</v>
      </c>
    </row>
    <row r="188" spans="1:14" x14ac:dyDescent="0.25">
      <c r="A188" t="s">
        <v>239</v>
      </c>
      <c r="B188" t="s">
        <v>35</v>
      </c>
      <c r="C188">
        <v>527</v>
      </c>
      <c r="D188">
        <v>52</v>
      </c>
      <c r="E188">
        <v>1401.9399999999996</v>
      </c>
      <c r="F188" s="46">
        <v>59.217940853388889</v>
      </c>
      <c r="G188" s="46">
        <v>57.008333333333333</v>
      </c>
      <c r="H188" s="46">
        <v>55.999999999999993</v>
      </c>
      <c r="I188" s="46">
        <v>58.5</v>
      </c>
      <c r="J188" s="46">
        <v>56.524999999999999</v>
      </c>
      <c r="K188" s="53">
        <v>42813</v>
      </c>
      <c r="L188">
        <f t="shared" ref="L188:L196" si="12">F188/(C188+D188)</f>
        <v>0.10227623636163884</v>
      </c>
      <c r="N188">
        <f t="shared" si="7"/>
        <v>1</v>
      </c>
    </row>
    <row r="189" spans="1:14" x14ac:dyDescent="0.25">
      <c r="A189" t="s">
        <v>240</v>
      </c>
      <c r="B189" t="s">
        <v>35</v>
      </c>
      <c r="C189">
        <v>526</v>
      </c>
      <c r="D189">
        <v>54</v>
      </c>
      <c r="E189">
        <v>1400.7099999999998</v>
      </c>
      <c r="F189" s="46">
        <v>59.462701058748792</v>
      </c>
      <c r="G189" s="46">
        <v>56.708333333333336</v>
      </c>
      <c r="H189" s="46">
        <v>55.825000000000017</v>
      </c>
      <c r="I189" s="46">
        <v>58.449999999999989</v>
      </c>
      <c r="J189" s="46">
        <v>55.850000000000009</v>
      </c>
      <c r="K189" s="53">
        <v>42813</v>
      </c>
      <c r="L189">
        <f t="shared" si="12"/>
        <v>0.10252189837715309</v>
      </c>
      <c r="N189">
        <f t="shared" si="7"/>
        <v>1</v>
      </c>
    </row>
    <row r="190" spans="1:14" x14ac:dyDescent="0.25">
      <c r="A190" t="s">
        <v>241</v>
      </c>
      <c r="B190" t="s">
        <v>35</v>
      </c>
      <c r="C190">
        <v>420</v>
      </c>
      <c r="D190">
        <v>55</v>
      </c>
      <c r="E190">
        <v>1400.4599999999998</v>
      </c>
      <c r="F190" s="46">
        <v>59.573283064136085</v>
      </c>
      <c r="G190" s="46">
        <v>57.083333333333343</v>
      </c>
      <c r="H190" s="46">
        <v>56.125000000000021</v>
      </c>
      <c r="I190" s="46">
        <v>58.575000000000003</v>
      </c>
      <c r="J190" s="46">
        <v>56.55</v>
      </c>
      <c r="K190" s="53">
        <v>42813</v>
      </c>
      <c r="L190">
        <f t="shared" si="12"/>
        <v>0.12541743802976019</v>
      </c>
      <c r="N190">
        <f t="shared" si="7"/>
        <v>1</v>
      </c>
    </row>
    <row r="191" spans="1:14" x14ac:dyDescent="0.25">
      <c r="A191" t="s">
        <v>242</v>
      </c>
      <c r="B191" t="s">
        <v>35</v>
      </c>
      <c r="C191">
        <v>493</v>
      </c>
      <c r="D191">
        <v>57</v>
      </c>
      <c r="E191">
        <v>1400.02</v>
      </c>
      <c r="F191" s="46">
        <v>59.677718889730151</v>
      </c>
      <c r="G191" s="46">
        <v>56.758333333333326</v>
      </c>
      <c r="H191" s="46">
        <v>55.724999999999994</v>
      </c>
      <c r="I191" s="46">
        <v>58.275000000000006</v>
      </c>
      <c r="J191" s="46">
        <v>56.274999999999991</v>
      </c>
      <c r="K191" s="53">
        <v>42813</v>
      </c>
      <c r="L191">
        <f t="shared" si="12"/>
        <v>0.108504943435873</v>
      </c>
      <c r="N191">
        <f t="shared" si="7"/>
        <v>1</v>
      </c>
    </row>
    <row r="192" spans="1:14" x14ac:dyDescent="0.25">
      <c r="A192" t="s">
        <v>243</v>
      </c>
      <c r="B192" t="s">
        <v>35</v>
      </c>
      <c r="C192">
        <v>484</v>
      </c>
      <c r="D192">
        <v>52</v>
      </c>
      <c r="E192">
        <v>1403.2699999999998</v>
      </c>
      <c r="F192" s="46">
        <v>59.60364006926681</v>
      </c>
      <c r="G192" s="46">
        <v>56.966666666666676</v>
      </c>
      <c r="H192" s="46">
        <v>55.975000000000051</v>
      </c>
      <c r="I192" s="46">
        <v>58.225000000000001</v>
      </c>
      <c r="J192" s="46">
        <v>56.699999999999982</v>
      </c>
      <c r="K192" s="53">
        <v>42813</v>
      </c>
      <c r="L192">
        <f t="shared" si="12"/>
        <v>0.11120082102475151</v>
      </c>
      <c r="N192">
        <f t="shared" si="7"/>
        <v>1</v>
      </c>
    </row>
    <row r="193" spans="1:14" x14ac:dyDescent="0.25">
      <c r="A193" t="s">
        <v>244</v>
      </c>
      <c r="B193" t="s">
        <v>35</v>
      </c>
      <c r="C193">
        <v>468</v>
      </c>
      <c r="D193">
        <v>55.5</v>
      </c>
      <c r="E193">
        <v>1400.2799999999997</v>
      </c>
      <c r="F193" s="46">
        <v>59.745193818379192</v>
      </c>
      <c r="G193" s="46">
        <v>57.408333333333331</v>
      </c>
      <c r="H193" s="46">
        <v>56.349999999999994</v>
      </c>
      <c r="I193" s="46">
        <v>58.649999999999991</v>
      </c>
      <c r="J193" s="46">
        <v>57.225000000000001</v>
      </c>
      <c r="K193" s="53">
        <v>42813</v>
      </c>
      <c r="L193">
        <f t="shared" si="12"/>
        <v>0.1141264447342487</v>
      </c>
      <c r="N193">
        <f t="shared" si="7"/>
        <v>1</v>
      </c>
    </row>
    <row r="194" spans="1:14" x14ac:dyDescent="0.25">
      <c r="A194" t="s">
        <v>245</v>
      </c>
      <c r="B194" t="s">
        <v>35</v>
      </c>
      <c r="C194">
        <v>469</v>
      </c>
      <c r="D194">
        <v>53</v>
      </c>
      <c r="E194">
        <v>1401.4399999999996</v>
      </c>
      <c r="F194" s="46">
        <v>59.866993949080964</v>
      </c>
      <c r="G194" s="46">
        <v>57.383333333333347</v>
      </c>
      <c r="H194" s="46">
        <v>56.700000000000038</v>
      </c>
      <c r="I194" s="46">
        <v>58.575000000000003</v>
      </c>
      <c r="J194" s="46">
        <v>56.874999999999979</v>
      </c>
      <c r="K194" s="53">
        <v>42813</v>
      </c>
      <c r="L194">
        <f t="shared" si="12"/>
        <v>0.11468772787180262</v>
      </c>
      <c r="N194">
        <f t="shared" si="7"/>
        <v>1</v>
      </c>
    </row>
    <row r="195" spans="1:14" x14ac:dyDescent="0.25">
      <c r="A195" t="s">
        <v>246</v>
      </c>
      <c r="B195" t="s">
        <v>35</v>
      </c>
      <c r="C195">
        <v>417</v>
      </c>
      <c r="D195">
        <v>52</v>
      </c>
      <c r="E195">
        <v>1402.5499999999997</v>
      </c>
      <c r="F195" s="46">
        <v>60.083419485936339</v>
      </c>
      <c r="G195" s="46">
        <v>57.29999999999999</v>
      </c>
      <c r="H195" s="46">
        <v>56.55</v>
      </c>
      <c r="I195" s="46">
        <v>58.150000000000013</v>
      </c>
      <c r="J195" s="46">
        <v>57.199999999999989</v>
      </c>
      <c r="K195" s="53">
        <v>42813</v>
      </c>
      <c r="L195">
        <f t="shared" si="12"/>
        <v>0.12810963643056789</v>
      </c>
      <c r="N195">
        <f t="shared" ref="N195:N219" si="13">COUNTIF(A:A,A195)</f>
        <v>1</v>
      </c>
    </row>
    <row r="196" spans="1:14" x14ac:dyDescent="0.25">
      <c r="A196" t="s">
        <v>247</v>
      </c>
      <c r="B196" t="s">
        <v>35</v>
      </c>
      <c r="C196">
        <v>541</v>
      </c>
      <c r="D196">
        <v>56.5</v>
      </c>
      <c r="E196">
        <v>1400.1499999999999</v>
      </c>
      <c r="F196" s="46">
        <v>60.322108345534403</v>
      </c>
      <c r="G196" s="46">
        <v>57.524999999999999</v>
      </c>
      <c r="H196" s="46">
        <v>56.924999999999976</v>
      </c>
      <c r="I196" s="46">
        <v>58.575000000000003</v>
      </c>
      <c r="J196" s="46">
        <v>57.075000000000017</v>
      </c>
      <c r="K196" s="53">
        <v>42813</v>
      </c>
      <c r="L196">
        <f t="shared" si="12"/>
        <v>0.10095750350717055</v>
      </c>
      <c r="N196">
        <f t="shared" si="13"/>
        <v>1</v>
      </c>
    </row>
    <row r="197" spans="1:14" x14ac:dyDescent="0.25">
      <c r="A197" t="s">
        <v>248</v>
      </c>
      <c r="B197" t="s">
        <v>35</v>
      </c>
      <c r="C197">
        <v>503</v>
      </c>
      <c r="D197">
        <v>58</v>
      </c>
      <c r="E197">
        <v>1201.0299999999997</v>
      </c>
      <c r="F197" s="46">
        <v>58.616354295896024</v>
      </c>
      <c r="G197" s="46">
        <v>58.666666666666657</v>
      </c>
      <c r="H197" s="46">
        <v>56.65</v>
      </c>
      <c r="I197" s="46">
        <v>61.4</v>
      </c>
      <c r="J197" s="46">
        <v>57.949999999999982</v>
      </c>
      <c r="K197" s="53">
        <v>42813</v>
      </c>
      <c r="L197">
        <f t="shared" ref="L197:L208" si="14">F197/(C197+D197)</f>
        <v>0.10448548002833516</v>
      </c>
      <c r="N197">
        <f t="shared" si="13"/>
        <v>1</v>
      </c>
    </row>
    <row r="198" spans="1:14" x14ac:dyDescent="0.25">
      <c r="A198" t="s">
        <v>249</v>
      </c>
      <c r="B198" t="s">
        <v>35</v>
      </c>
      <c r="C198">
        <v>491</v>
      </c>
      <c r="D198">
        <v>58</v>
      </c>
      <c r="E198">
        <v>1200</v>
      </c>
      <c r="F198" s="46">
        <v>58.733333333333348</v>
      </c>
      <c r="G198" s="46">
        <v>58.733333333333348</v>
      </c>
      <c r="H198" s="46">
        <v>56.199999999999996</v>
      </c>
      <c r="I198" s="46">
        <v>61.6</v>
      </c>
      <c r="J198" s="46">
        <v>58.400000000000048</v>
      </c>
      <c r="K198" s="53">
        <v>42813</v>
      </c>
      <c r="L198">
        <f t="shared" si="14"/>
        <v>0.10698239222829389</v>
      </c>
      <c r="N198">
        <f t="shared" si="13"/>
        <v>1</v>
      </c>
    </row>
    <row r="199" spans="1:14" x14ac:dyDescent="0.25">
      <c r="A199" t="s">
        <v>250</v>
      </c>
      <c r="B199" t="s">
        <v>35</v>
      </c>
      <c r="C199">
        <v>439</v>
      </c>
      <c r="D199">
        <v>56.5</v>
      </c>
      <c r="E199">
        <v>1201.9399999999996</v>
      </c>
      <c r="F199" s="46">
        <v>58.688453666572393</v>
      </c>
      <c r="G199" s="46">
        <v>58.783333333333339</v>
      </c>
      <c r="H199" s="46">
        <v>56.4</v>
      </c>
      <c r="I199" s="46">
        <v>61.925000000000004</v>
      </c>
      <c r="J199" s="46">
        <v>58.02500000000002</v>
      </c>
      <c r="K199" s="53">
        <v>42813</v>
      </c>
      <c r="L199">
        <f t="shared" si="14"/>
        <v>0.11844289337350634</v>
      </c>
      <c r="N199">
        <f t="shared" si="13"/>
        <v>1</v>
      </c>
    </row>
    <row r="200" spans="1:14" x14ac:dyDescent="0.25">
      <c r="A200" t="s">
        <v>251</v>
      </c>
      <c r="B200" t="s">
        <v>35</v>
      </c>
      <c r="C200">
        <v>528</v>
      </c>
      <c r="D200">
        <v>58</v>
      </c>
      <c r="E200">
        <v>1200.4599999999998</v>
      </c>
      <c r="F200" s="46">
        <v>58.852439898039101</v>
      </c>
      <c r="G200" s="46">
        <v>58.875</v>
      </c>
      <c r="H200" s="46">
        <v>56.474999999999994</v>
      </c>
      <c r="I200" s="46">
        <v>62.625</v>
      </c>
      <c r="J200" s="46">
        <v>57.525000000000013</v>
      </c>
      <c r="K200" s="53">
        <v>42813</v>
      </c>
      <c r="L200">
        <f t="shared" si="14"/>
        <v>0.10043078480894045</v>
      </c>
      <c r="N200">
        <f t="shared" si="13"/>
        <v>1</v>
      </c>
    </row>
    <row r="201" spans="1:14" x14ac:dyDescent="0.25">
      <c r="A201" t="s">
        <v>252</v>
      </c>
      <c r="B201" t="s">
        <v>35</v>
      </c>
      <c r="C201">
        <v>448</v>
      </c>
      <c r="D201">
        <v>58</v>
      </c>
      <c r="E201">
        <v>1200.07</v>
      </c>
      <c r="F201" s="46">
        <v>58.896564367078582</v>
      </c>
      <c r="G201" s="46">
        <v>58.9</v>
      </c>
      <c r="H201" s="46">
        <v>56.325000000000017</v>
      </c>
      <c r="I201" s="46">
        <v>61.4</v>
      </c>
      <c r="J201" s="46">
        <v>58.974999999999973</v>
      </c>
      <c r="K201" s="53">
        <v>42813</v>
      </c>
      <c r="L201">
        <f t="shared" si="14"/>
        <v>0.11639637226695372</v>
      </c>
      <c r="N201">
        <f t="shared" si="13"/>
        <v>1</v>
      </c>
    </row>
    <row r="202" spans="1:14" x14ac:dyDescent="0.25">
      <c r="A202" t="s">
        <v>253</v>
      </c>
      <c r="B202" t="s">
        <v>35</v>
      </c>
      <c r="C202">
        <v>496</v>
      </c>
      <c r="D202">
        <v>58</v>
      </c>
      <c r="E202">
        <v>1200.1499999999999</v>
      </c>
      <c r="F202" s="46">
        <v>58.900970711994333</v>
      </c>
      <c r="G202" s="46">
        <v>58.908333333333331</v>
      </c>
      <c r="H202" s="46">
        <v>56.550000000000004</v>
      </c>
      <c r="I202" s="46">
        <v>60.75</v>
      </c>
      <c r="J202" s="46">
        <v>59.42499999999999</v>
      </c>
      <c r="K202" s="53">
        <v>42813</v>
      </c>
      <c r="L202">
        <f t="shared" si="14"/>
        <v>0.10631944171840133</v>
      </c>
      <c r="N202">
        <f t="shared" si="13"/>
        <v>1</v>
      </c>
    </row>
    <row r="203" spans="1:14" x14ac:dyDescent="0.25">
      <c r="A203" t="s">
        <v>254</v>
      </c>
      <c r="B203" t="s">
        <v>35</v>
      </c>
      <c r="C203">
        <v>475</v>
      </c>
      <c r="D203">
        <v>56.5</v>
      </c>
      <c r="E203">
        <v>1202.5499999999997</v>
      </c>
      <c r="F203" s="46">
        <v>58.808365556525743</v>
      </c>
      <c r="G203" s="46">
        <v>58.933333333333337</v>
      </c>
      <c r="H203" s="46">
        <v>56.475000000000009</v>
      </c>
      <c r="I203" s="46">
        <v>62.15</v>
      </c>
      <c r="J203" s="46">
        <v>58.175000000000026</v>
      </c>
      <c r="K203" s="53">
        <v>42813</v>
      </c>
      <c r="L203">
        <f t="shared" si="14"/>
        <v>0.11064603115056584</v>
      </c>
      <c r="N203">
        <f t="shared" si="13"/>
        <v>1</v>
      </c>
    </row>
    <row r="204" spans="1:14" x14ac:dyDescent="0.25">
      <c r="A204" t="s">
        <v>255</v>
      </c>
      <c r="B204" t="s">
        <v>35</v>
      </c>
      <c r="C204">
        <v>520</v>
      </c>
      <c r="D204">
        <v>56.5</v>
      </c>
      <c r="E204">
        <v>1203.2699999999998</v>
      </c>
      <c r="F204" s="46">
        <v>58.881215354824789</v>
      </c>
      <c r="G204" s="46">
        <v>59.041666666666679</v>
      </c>
      <c r="H204" s="46">
        <v>56.625000000000007</v>
      </c>
      <c r="I204" s="46">
        <v>61.574999999999996</v>
      </c>
      <c r="J204" s="46">
        <v>58.925000000000018</v>
      </c>
      <c r="K204" s="53">
        <v>42813</v>
      </c>
      <c r="L204">
        <f t="shared" si="14"/>
        <v>0.10213567277506468</v>
      </c>
      <c r="N204">
        <f t="shared" si="13"/>
        <v>1</v>
      </c>
    </row>
    <row r="205" spans="1:14" x14ac:dyDescent="0.25">
      <c r="A205" t="s">
        <v>256</v>
      </c>
      <c r="B205" t="s">
        <v>35</v>
      </c>
      <c r="C205">
        <v>527</v>
      </c>
      <c r="D205">
        <v>58</v>
      </c>
      <c r="E205">
        <v>1200.2799999999997</v>
      </c>
      <c r="F205" s="46">
        <v>59.127870163628501</v>
      </c>
      <c r="G205" s="46">
        <v>59.141666666666673</v>
      </c>
      <c r="H205" s="46">
        <v>56.07500000000001</v>
      </c>
      <c r="I205" s="46">
        <v>62.9</v>
      </c>
      <c r="J205" s="46">
        <v>58.449999999999989</v>
      </c>
      <c r="K205" s="53">
        <v>42813</v>
      </c>
      <c r="L205">
        <f t="shared" si="14"/>
        <v>0.10107328233098889</v>
      </c>
      <c r="N205">
        <f t="shared" si="13"/>
        <v>1</v>
      </c>
    </row>
    <row r="206" spans="1:14" x14ac:dyDescent="0.25">
      <c r="A206" t="s">
        <v>257</v>
      </c>
      <c r="B206" t="s">
        <v>35</v>
      </c>
      <c r="C206">
        <v>536</v>
      </c>
      <c r="D206">
        <v>56.5</v>
      </c>
      <c r="E206">
        <v>1201.4399999999996</v>
      </c>
      <c r="F206" s="46">
        <v>59.145691836462944</v>
      </c>
      <c r="G206" s="46">
        <v>59.216666666666676</v>
      </c>
      <c r="H206" s="46">
        <v>55.9</v>
      </c>
      <c r="I206" s="46">
        <v>63.324999999999996</v>
      </c>
      <c r="J206" s="46">
        <v>58.425000000000047</v>
      </c>
      <c r="K206" s="53">
        <v>42813</v>
      </c>
      <c r="L206">
        <f t="shared" si="14"/>
        <v>9.9823952466604124E-2</v>
      </c>
      <c r="N206">
        <f t="shared" si="13"/>
        <v>1</v>
      </c>
    </row>
    <row r="207" spans="1:14" x14ac:dyDescent="0.25">
      <c r="A207" t="s">
        <v>258</v>
      </c>
      <c r="B207" t="s">
        <v>35</v>
      </c>
      <c r="C207">
        <v>472</v>
      </c>
      <c r="D207">
        <v>58</v>
      </c>
      <c r="E207">
        <v>1200.02</v>
      </c>
      <c r="F207" s="46">
        <v>59.282345294245104</v>
      </c>
      <c r="G207" s="46">
        <v>59.283333333333339</v>
      </c>
      <c r="H207" s="46">
        <v>56.65</v>
      </c>
      <c r="I207" s="46">
        <v>61.025000000000006</v>
      </c>
      <c r="J207" s="46">
        <v>60.174999999999997</v>
      </c>
      <c r="K207" s="53">
        <v>42813</v>
      </c>
      <c r="L207">
        <f t="shared" si="14"/>
        <v>0.11185348168725491</v>
      </c>
      <c r="N207">
        <f t="shared" si="13"/>
        <v>1</v>
      </c>
    </row>
    <row r="208" spans="1:14" x14ac:dyDescent="0.25">
      <c r="A208" t="s">
        <v>259</v>
      </c>
      <c r="B208" t="s">
        <v>35</v>
      </c>
      <c r="C208">
        <v>475</v>
      </c>
      <c r="D208">
        <v>56.5</v>
      </c>
      <c r="E208">
        <v>1204.1199999999997</v>
      </c>
      <c r="F208" s="46">
        <v>59.346244560342832</v>
      </c>
      <c r="G208" s="46">
        <v>59.54999999999999</v>
      </c>
      <c r="H208" s="46">
        <v>56.699999999999996</v>
      </c>
      <c r="I208" s="46">
        <v>61.024999999999991</v>
      </c>
      <c r="J208" s="46">
        <v>60.924999999999997</v>
      </c>
      <c r="K208" s="53">
        <v>42813</v>
      </c>
      <c r="L208">
        <f t="shared" si="14"/>
        <v>0.11165803303921511</v>
      </c>
      <c r="N208">
        <f>COUNTIF(A:A,A208)</f>
        <v>1</v>
      </c>
    </row>
    <row r="209" spans="1:14" x14ac:dyDescent="0.25">
      <c r="A209" t="s">
        <v>140</v>
      </c>
      <c r="B209" t="s">
        <v>34</v>
      </c>
      <c r="C209">
        <v>498</v>
      </c>
      <c r="D209">
        <v>56</v>
      </c>
      <c r="E209">
        <v>1100.4599999999998</v>
      </c>
      <c r="F209" s="46">
        <v>58.566417679879336</v>
      </c>
      <c r="G209" s="46">
        <v>56.637500000000003</v>
      </c>
      <c r="H209" s="46">
        <v>55.7</v>
      </c>
      <c r="I209" s="46">
        <v>57.575000000000003</v>
      </c>
      <c r="J209" s="46">
        <v>56.637500000000003</v>
      </c>
      <c r="K209" s="53">
        <v>42813</v>
      </c>
      <c r="L209">
        <f t="shared" ref="L209:L219" si="15">F209/(C209+D209)</f>
        <v>0.10571555537884357</v>
      </c>
      <c r="N209">
        <f t="shared" si="13"/>
        <v>2</v>
      </c>
    </row>
    <row r="210" spans="1:14" x14ac:dyDescent="0.25">
      <c r="A210" t="s">
        <v>60</v>
      </c>
      <c r="B210" t="s">
        <v>34</v>
      </c>
      <c r="C210">
        <v>541</v>
      </c>
      <c r="D210">
        <v>56</v>
      </c>
      <c r="E210">
        <v>1101.0299999999997</v>
      </c>
      <c r="F210" s="46">
        <v>58.872146989636995</v>
      </c>
      <c r="G210" s="46">
        <v>57.212500000000006</v>
      </c>
      <c r="H210" s="46">
        <v>55.5</v>
      </c>
      <c r="I210" s="46">
        <v>58.925000000000018</v>
      </c>
      <c r="J210" s="46">
        <v>57.212500000000006</v>
      </c>
      <c r="K210" s="53">
        <v>42813</v>
      </c>
      <c r="L210">
        <f t="shared" si="15"/>
        <v>9.8613311540430473E-2</v>
      </c>
      <c r="N210">
        <f t="shared" si="13"/>
        <v>1</v>
      </c>
    </row>
    <row r="211" spans="1:14" x14ac:dyDescent="0.25">
      <c r="A211" t="s">
        <v>260</v>
      </c>
      <c r="B211" t="s">
        <v>34</v>
      </c>
      <c r="C211">
        <v>500</v>
      </c>
      <c r="D211">
        <v>57</v>
      </c>
      <c r="E211">
        <v>1100.1499999999999</v>
      </c>
      <c r="F211" s="46">
        <v>59.037403990364957</v>
      </c>
      <c r="G211" s="46">
        <v>57.787500000000009</v>
      </c>
      <c r="H211" s="46">
        <v>56.050000000000004</v>
      </c>
      <c r="I211" s="46">
        <v>59.525000000000006</v>
      </c>
      <c r="J211" s="46">
        <v>57.787500000000009</v>
      </c>
      <c r="K211" s="53">
        <v>42813</v>
      </c>
      <c r="L211">
        <f t="shared" si="15"/>
        <v>0.1059917486362028</v>
      </c>
      <c r="N211">
        <f t="shared" si="13"/>
        <v>1</v>
      </c>
    </row>
    <row r="212" spans="1:14" x14ac:dyDescent="0.25">
      <c r="A212" t="s">
        <v>261</v>
      </c>
      <c r="B212" t="s">
        <v>34</v>
      </c>
      <c r="C212">
        <v>512</v>
      </c>
      <c r="D212">
        <v>50</v>
      </c>
      <c r="E212">
        <v>1102.5499999999997</v>
      </c>
      <c r="F212" s="46">
        <v>58.91796290417669</v>
      </c>
      <c r="G212" s="46">
        <v>57.774999999999991</v>
      </c>
      <c r="H212" s="46">
        <v>56.2</v>
      </c>
      <c r="I212" s="46">
        <v>59.349999999999987</v>
      </c>
      <c r="J212" s="46">
        <v>57.774999999999991</v>
      </c>
      <c r="K212" s="53">
        <v>42813</v>
      </c>
      <c r="L212">
        <f t="shared" si="15"/>
        <v>0.10483623292558129</v>
      </c>
      <c r="N212">
        <f t="shared" si="13"/>
        <v>1</v>
      </c>
    </row>
    <row r="213" spans="1:14" x14ac:dyDescent="0.25">
      <c r="A213" t="s">
        <v>262</v>
      </c>
      <c r="B213" t="s">
        <v>34</v>
      </c>
      <c r="C213">
        <v>478</v>
      </c>
      <c r="D213">
        <v>56</v>
      </c>
      <c r="E213">
        <v>1100.7099999999998</v>
      </c>
      <c r="F213" s="46">
        <v>59.179983828619719</v>
      </c>
      <c r="G213" s="46">
        <v>57.7</v>
      </c>
      <c r="H213" s="46">
        <v>56.000000000000007</v>
      </c>
      <c r="I213" s="46">
        <v>59.399999999999991</v>
      </c>
      <c r="J213" s="46">
        <v>57.7</v>
      </c>
      <c r="K213" s="53">
        <v>42813</v>
      </c>
      <c r="L213">
        <f t="shared" si="15"/>
        <v>0.11082393975396951</v>
      </c>
      <c r="N213">
        <f t="shared" si="13"/>
        <v>1</v>
      </c>
    </row>
    <row r="214" spans="1:14" x14ac:dyDescent="0.25">
      <c r="A214" t="s">
        <v>61</v>
      </c>
      <c r="B214" t="s">
        <v>34</v>
      </c>
      <c r="C214">
        <v>513</v>
      </c>
      <c r="D214">
        <v>58</v>
      </c>
      <c r="E214">
        <v>1100.07</v>
      </c>
      <c r="F214" s="46">
        <v>59.22350395883899</v>
      </c>
      <c r="G214" s="46">
        <v>57.787500000000009</v>
      </c>
      <c r="H214" s="46">
        <v>56.199999999999996</v>
      </c>
      <c r="I214" s="46">
        <v>59.375000000000021</v>
      </c>
      <c r="J214" s="46">
        <v>57.787500000000009</v>
      </c>
      <c r="K214" s="53">
        <v>42813</v>
      </c>
      <c r="L214">
        <f t="shared" si="15"/>
        <v>0.10371892111880733</v>
      </c>
      <c r="N214">
        <f t="shared" si="13"/>
        <v>1</v>
      </c>
    </row>
    <row r="215" spans="1:14" x14ac:dyDescent="0.25">
      <c r="A215" t="s">
        <v>263</v>
      </c>
      <c r="B215" t="s">
        <v>34</v>
      </c>
      <c r="C215">
        <v>502</v>
      </c>
      <c r="D215">
        <v>56.5</v>
      </c>
      <c r="E215">
        <v>1100.2799999999997</v>
      </c>
      <c r="F215" s="46">
        <v>59.357618060857249</v>
      </c>
      <c r="G215" s="46">
        <v>57.587500000000006</v>
      </c>
      <c r="H215" s="46">
        <v>56.07500000000001</v>
      </c>
      <c r="I215" s="46">
        <v>59.1</v>
      </c>
      <c r="J215" s="46">
        <v>57.587500000000006</v>
      </c>
      <c r="K215" s="53">
        <v>42813</v>
      </c>
      <c r="L215">
        <f t="shared" si="15"/>
        <v>0.10628042625041584</v>
      </c>
      <c r="N215">
        <f t="shared" si="13"/>
        <v>1</v>
      </c>
    </row>
    <row r="216" spans="1:14" x14ac:dyDescent="0.25">
      <c r="A216" t="s">
        <v>264</v>
      </c>
      <c r="B216" t="s">
        <v>34</v>
      </c>
      <c r="C216">
        <v>506</v>
      </c>
      <c r="D216">
        <v>58.5</v>
      </c>
      <c r="E216">
        <v>1100.02</v>
      </c>
      <c r="F216" s="46">
        <v>59.380738532026697</v>
      </c>
      <c r="G216" s="46">
        <v>57.737500000000011</v>
      </c>
      <c r="H216" s="46">
        <v>56.2</v>
      </c>
      <c r="I216" s="46">
        <v>59.27500000000002</v>
      </c>
      <c r="J216" s="46">
        <v>57.737500000000011</v>
      </c>
      <c r="K216" s="53">
        <v>42813</v>
      </c>
      <c r="L216">
        <f t="shared" si="15"/>
        <v>0.10519174230651319</v>
      </c>
      <c r="N216">
        <f t="shared" si="13"/>
        <v>1</v>
      </c>
    </row>
    <row r="217" spans="1:14" x14ac:dyDescent="0.25">
      <c r="A217" t="s">
        <v>265</v>
      </c>
      <c r="B217" t="s">
        <v>34</v>
      </c>
      <c r="C217">
        <v>511</v>
      </c>
      <c r="D217">
        <v>50.5</v>
      </c>
      <c r="E217">
        <v>1101.9399999999996</v>
      </c>
      <c r="F217" s="46">
        <v>59.576746465324817</v>
      </c>
      <c r="G217" s="46">
        <v>58.750000000000007</v>
      </c>
      <c r="H217" s="46">
        <v>55.475000000000009</v>
      </c>
      <c r="I217" s="46">
        <v>62.025000000000006</v>
      </c>
      <c r="J217" s="46">
        <v>58.750000000000007</v>
      </c>
      <c r="K217" s="53">
        <v>42813</v>
      </c>
      <c r="L217">
        <f t="shared" si="15"/>
        <v>0.10610284321518222</v>
      </c>
      <c r="N217">
        <f t="shared" si="13"/>
        <v>1</v>
      </c>
    </row>
    <row r="218" spans="1:14" x14ac:dyDescent="0.25">
      <c r="A218" t="s">
        <v>266</v>
      </c>
      <c r="B218" t="s">
        <v>34</v>
      </c>
      <c r="C218">
        <v>500</v>
      </c>
      <c r="D218">
        <v>59</v>
      </c>
      <c r="E218">
        <v>1100</v>
      </c>
      <c r="F218" s="46">
        <v>59.754545454545443</v>
      </c>
      <c r="G218" s="46">
        <v>58.937499999999986</v>
      </c>
      <c r="H218" s="46">
        <v>55.625</v>
      </c>
      <c r="I218" s="46">
        <v>62.249999999999979</v>
      </c>
      <c r="J218" s="46">
        <v>58.937499999999986</v>
      </c>
      <c r="K218" s="53">
        <v>42813</v>
      </c>
      <c r="L218">
        <f t="shared" si="15"/>
        <v>0.10689543015124409</v>
      </c>
      <c r="N218">
        <f t="shared" si="13"/>
        <v>1</v>
      </c>
    </row>
    <row r="219" spans="1:14" x14ac:dyDescent="0.25">
      <c r="A219" t="s">
        <v>267</v>
      </c>
      <c r="B219" t="s">
        <v>34</v>
      </c>
      <c r="C219">
        <v>489</v>
      </c>
      <c r="D219">
        <v>53.5</v>
      </c>
      <c r="E219">
        <v>1101.4399999999996</v>
      </c>
      <c r="F219" s="46">
        <v>59.930636257989569</v>
      </c>
      <c r="G219" s="46">
        <v>59.050000000000004</v>
      </c>
      <c r="H219" s="46">
        <v>55.900000000000006</v>
      </c>
      <c r="I219" s="46">
        <v>62.2</v>
      </c>
      <c r="J219" s="46">
        <v>59.050000000000004</v>
      </c>
      <c r="K219" s="53">
        <v>42813</v>
      </c>
      <c r="L219">
        <f t="shared" si="15"/>
        <v>0.11047121890873653</v>
      </c>
      <c r="N219">
        <f t="shared" si="13"/>
        <v>1</v>
      </c>
    </row>
    <row r="220" spans="1:14" x14ac:dyDescent="0.25">
      <c r="A220" t="s">
        <v>268</v>
      </c>
      <c r="B220" t="s">
        <v>34</v>
      </c>
      <c r="C220">
        <v>474</v>
      </c>
      <c r="D220">
        <v>53.5</v>
      </c>
      <c r="E220">
        <v>1101.0299999999997</v>
      </c>
      <c r="F220" s="46">
        <v>59.126454320045781</v>
      </c>
      <c r="G220" s="46">
        <v>57.887499999999989</v>
      </c>
      <c r="H220" s="46">
        <v>57.000000000000007</v>
      </c>
      <c r="I220" s="46">
        <v>58.774999999999977</v>
      </c>
      <c r="J220" s="46">
        <v>57.887499999999989</v>
      </c>
      <c r="K220" s="53">
        <v>42813</v>
      </c>
      <c r="L220">
        <f t="shared" ref="L220:L229" si="16">F220/(C220+D220)</f>
        <v>0.11208806506169816</v>
      </c>
      <c r="N220">
        <f t="shared" ref="N220:N229" si="17">COUNTIF(A:A,A220)</f>
        <v>1</v>
      </c>
    </row>
    <row r="221" spans="1:14" x14ac:dyDescent="0.25">
      <c r="A221" t="s">
        <v>269</v>
      </c>
      <c r="B221" t="s">
        <v>34</v>
      </c>
      <c r="C221">
        <v>564</v>
      </c>
      <c r="D221">
        <v>55.5</v>
      </c>
      <c r="E221">
        <v>1100.4599999999998</v>
      </c>
      <c r="F221" s="46">
        <v>59.220689529832988</v>
      </c>
      <c r="G221" s="46">
        <v>58.012500000000003</v>
      </c>
      <c r="H221" s="46">
        <v>56.849999999999994</v>
      </c>
      <c r="I221" s="46">
        <v>59.175000000000004</v>
      </c>
      <c r="J221" s="46">
        <v>58.012500000000003</v>
      </c>
      <c r="K221" s="53">
        <v>42813</v>
      </c>
      <c r="L221">
        <f t="shared" si="16"/>
        <v>9.5594333381489899E-2</v>
      </c>
      <c r="N221">
        <f t="shared" si="17"/>
        <v>1</v>
      </c>
    </row>
    <row r="222" spans="1:14" x14ac:dyDescent="0.25">
      <c r="A222" t="s">
        <v>270</v>
      </c>
      <c r="B222" t="s">
        <v>34</v>
      </c>
      <c r="C222">
        <v>498</v>
      </c>
      <c r="D222">
        <v>54.5</v>
      </c>
      <c r="E222">
        <v>1100.7099999999998</v>
      </c>
      <c r="F222" s="46">
        <v>59.525215542695186</v>
      </c>
      <c r="G222" s="46">
        <v>58.162500000000016</v>
      </c>
      <c r="H222" s="46">
        <v>56.849999999999994</v>
      </c>
      <c r="I222" s="46">
        <v>59.475000000000037</v>
      </c>
      <c r="J222" s="46">
        <v>58.162500000000016</v>
      </c>
      <c r="K222" s="53">
        <v>42813</v>
      </c>
      <c r="L222">
        <f t="shared" si="16"/>
        <v>0.1077379466836112</v>
      </c>
      <c r="N222">
        <f t="shared" si="17"/>
        <v>1</v>
      </c>
    </row>
    <row r="223" spans="1:14" x14ac:dyDescent="0.25">
      <c r="A223" t="s">
        <v>271</v>
      </c>
      <c r="B223" t="s">
        <v>34</v>
      </c>
      <c r="C223">
        <v>487</v>
      </c>
      <c r="D223">
        <v>56</v>
      </c>
      <c r="E223">
        <v>1100.2799999999997</v>
      </c>
      <c r="F223" s="46">
        <v>59.630275929763343</v>
      </c>
      <c r="G223" s="46">
        <v>58.512500000000003</v>
      </c>
      <c r="H223" s="46">
        <v>57.224999999999994</v>
      </c>
      <c r="I223" s="46">
        <v>59.800000000000004</v>
      </c>
      <c r="J223" s="46">
        <v>58.512500000000003</v>
      </c>
      <c r="K223" s="53">
        <v>42813</v>
      </c>
      <c r="L223">
        <f t="shared" si="16"/>
        <v>0.10981634609532843</v>
      </c>
      <c r="N223">
        <f t="shared" si="17"/>
        <v>1</v>
      </c>
    </row>
    <row r="224" spans="1:14" x14ac:dyDescent="0.25">
      <c r="A224" t="s">
        <v>272</v>
      </c>
      <c r="B224" t="s">
        <v>34</v>
      </c>
      <c r="C224">
        <v>537</v>
      </c>
      <c r="D224">
        <v>52</v>
      </c>
      <c r="E224">
        <v>1101.4399999999996</v>
      </c>
      <c r="F224" s="46">
        <v>59.749055781522401</v>
      </c>
      <c r="G224" s="46">
        <v>58.2</v>
      </c>
      <c r="H224" s="46">
        <v>56.925000000000011</v>
      </c>
      <c r="I224" s="46">
        <v>59.475000000000001</v>
      </c>
      <c r="J224" s="46">
        <v>58.2</v>
      </c>
      <c r="K224" s="53">
        <v>42813</v>
      </c>
      <c r="L224">
        <f t="shared" si="16"/>
        <v>0.10144152085148116</v>
      </c>
      <c r="N224">
        <f t="shared" si="17"/>
        <v>1</v>
      </c>
    </row>
    <row r="225" spans="1:14" x14ac:dyDescent="0.25">
      <c r="A225" t="s">
        <v>273</v>
      </c>
      <c r="B225" t="s">
        <v>34</v>
      </c>
      <c r="C225">
        <v>471</v>
      </c>
      <c r="D225">
        <v>56.5</v>
      </c>
      <c r="E225">
        <v>1100.07</v>
      </c>
      <c r="F225" s="46">
        <v>59.914369085603646</v>
      </c>
      <c r="G225" s="46">
        <v>58.274999999999991</v>
      </c>
      <c r="H225" s="46">
        <v>57.15</v>
      </c>
      <c r="I225" s="46">
        <v>59.399999999999991</v>
      </c>
      <c r="J225" s="46">
        <v>58.274999999999991</v>
      </c>
      <c r="K225" s="53">
        <v>42813</v>
      </c>
      <c r="L225">
        <f t="shared" si="16"/>
        <v>0.11358174234237658</v>
      </c>
      <c r="N225">
        <f t="shared" si="17"/>
        <v>1</v>
      </c>
    </row>
    <row r="226" spans="1:14" x14ac:dyDescent="0.25">
      <c r="A226" t="s">
        <v>274</v>
      </c>
      <c r="B226" t="s">
        <v>34</v>
      </c>
      <c r="C226">
        <v>515</v>
      </c>
      <c r="D226">
        <v>56.5</v>
      </c>
      <c r="E226">
        <v>1100.1499999999999</v>
      </c>
      <c r="F226" s="46">
        <v>59.919101940644467</v>
      </c>
      <c r="G226" s="46">
        <v>58.637500000000003</v>
      </c>
      <c r="H226" s="46">
        <v>57.274999999999999</v>
      </c>
      <c r="I226" s="46">
        <v>60</v>
      </c>
      <c r="J226" s="46">
        <v>58.637500000000003</v>
      </c>
      <c r="K226" s="53">
        <v>42813</v>
      </c>
      <c r="L226">
        <f t="shared" si="16"/>
        <v>0.10484532273078646</v>
      </c>
      <c r="N226">
        <f t="shared" si="17"/>
        <v>1</v>
      </c>
    </row>
    <row r="227" spans="1:14" x14ac:dyDescent="0.25">
      <c r="A227" t="s">
        <v>275</v>
      </c>
      <c r="B227" t="s">
        <v>34</v>
      </c>
      <c r="C227">
        <v>443</v>
      </c>
      <c r="D227">
        <v>51.5</v>
      </c>
      <c r="E227">
        <v>1101.9399999999996</v>
      </c>
      <c r="F227" s="46">
        <v>60.193839954988498</v>
      </c>
      <c r="G227" s="46">
        <v>59.174999999999997</v>
      </c>
      <c r="H227" s="46">
        <v>57.45</v>
      </c>
      <c r="I227" s="46">
        <v>60.9</v>
      </c>
      <c r="J227" s="46">
        <v>59.174999999999997</v>
      </c>
      <c r="K227" s="53">
        <v>42813</v>
      </c>
      <c r="L227">
        <f t="shared" si="16"/>
        <v>0.12172667331645803</v>
      </c>
      <c r="N227">
        <f t="shared" si="17"/>
        <v>1</v>
      </c>
    </row>
    <row r="228" spans="1:14" x14ac:dyDescent="0.25">
      <c r="A228" t="s">
        <v>276</v>
      </c>
      <c r="B228" t="s">
        <v>34</v>
      </c>
      <c r="C228">
        <v>484</v>
      </c>
      <c r="D228">
        <v>58</v>
      </c>
      <c r="E228">
        <v>1100.02</v>
      </c>
      <c r="F228" s="46">
        <v>60.780713077944043</v>
      </c>
      <c r="G228" s="46">
        <v>60.350000000000009</v>
      </c>
      <c r="H228" s="46">
        <v>57.20000000000001</v>
      </c>
      <c r="I228" s="46">
        <v>63.5</v>
      </c>
      <c r="J228" s="46">
        <v>60.350000000000009</v>
      </c>
      <c r="K228" s="53">
        <v>42813</v>
      </c>
      <c r="L228">
        <f t="shared" si="16"/>
        <v>0.1121415370441772</v>
      </c>
      <c r="N228">
        <f t="shared" si="17"/>
        <v>1</v>
      </c>
    </row>
    <row r="229" spans="1:14" x14ac:dyDescent="0.25">
      <c r="A229" t="s">
        <v>277</v>
      </c>
      <c r="B229" t="s">
        <v>34</v>
      </c>
      <c r="C229">
        <v>531</v>
      </c>
      <c r="D229">
        <v>50.5</v>
      </c>
      <c r="E229">
        <v>1102.5499999999997</v>
      </c>
      <c r="F229" s="46">
        <v>60.813568545644202</v>
      </c>
      <c r="G229" s="46">
        <v>59.199999999999996</v>
      </c>
      <c r="H229" s="46">
        <v>57</v>
      </c>
      <c r="I229" s="46">
        <v>61.399999999999991</v>
      </c>
      <c r="J229" s="46">
        <v>59.199999999999996</v>
      </c>
      <c r="K229" s="53">
        <v>42813</v>
      </c>
      <c r="L229">
        <f t="shared" si="16"/>
        <v>0.10458051340609494</v>
      </c>
      <c r="N229">
        <f t="shared" si="17"/>
        <v>1</v>
      </c>
    </row>
    <row r="230" spans="1:14" x14ac:dyDescent="0.25">
      <c r="A230" t="s">
        <v>278</v>
      </c>
      <c r="B230" t="s">
        <v>35</v>
      </c>
      <c r="C230">
        <v>528</v>
      </c>
      <c r="D230">
        <v>57</v>
      </c>
      <c r="E230">
        <v>1600</v>
      </c>
      <c r="F230" s="46">
        <v>60.531250000000007</v>
      </c>
      <c r="G230" s="46">
        <v>60.53125</v>
      </c>
      <c r="H230" s="46">
        <v>58.95</v>
      </c>
      <c r="I230" s="46">
        <v>62.9</v>
      </c>
      <c r="J230" s="46">
        <v>60.13750000000001</v>
      </c>
      <c r="K230" s="53">
        <v>42813</v>
      </c>
      <c r="L230">
        <f t="shared" ref="L230:L240" si="18">F230/(C230+D230)</f>
        <v>0.10347222222222223</v>
      </c>
      <c r="N230">
        <f t="shared" ref="N230:N240" si="19">COUNTIF(A:A,A230)</f>
        <v>1</v>
      </c>
    </row>
    <row r="231" spans="1:14" x14ac:dyDescent="0.25">
      <c r="A231" t="s">
        <v>279</v>
      </c>
      <c r="B231" t="s">
        <v>35</v>
      </c>
      <c r="C231">
        <v>492</v>
      </c>
      <c r="D231">
        <v>53</v>
      </c>
      <c r="E231">
        <v>1601.4399999999996</v>
      </c>
      <c r="F231" s="46">
        <v>60.620441602557712</v>
      </c>
      <c r="G231" s="46">
        <v>60.674999999999997</v>
      </c>
      <c r="H231" s="46">
        <v>58.649999999999991</v>
      </c>
      <c r="I231" s="46">
        <v>63.524999999999999</v>
      </c>
      <c r="J231" s="46">
        <v>60.262500000000003</v>
      </c>
      <c r="K231" s="53">
        <v>42813</v>
      </c>
      <c r="L231">
        <f t="shared" si="18"/>
        <v>0.11123016807808754</v>
      </c>
      <c r="N231">
        <f t="shared" si="19"/>
        <v>1</v>
      </c>
    </row>
    <row r="232" spans="1:14" x14ac:dyDescent="0.25">
      <c r="A232" t="s">
        <v>280</v>
      </c>
      <c r="B232" t="s">
        <v>35</v>
      </c>
      <c r="C232">
        <v>522</v>
      </c>
      <c r="D232">
        <v>51</v>
      </c>
      <c r="E232">
        <v>1603.2699999999998</v>
      </c>
      <c r="F232" s="46">
        <v>60.569960143955797</v>
      </c>
      <c r="G232" s="46">
        <v>60.693750000000001</v>
      </c>
      <c r="H232" s="46">
        <v>59.07500000000001</v>
      </c>
      <c r="I232" s="46">
        <v>62.875</v>
      </c>
      <c r="J232" s="46">
        <v>60.412499999999994</v>
      </c>
      <c r="K232" s="53">
        <v>42813</v>
      </c>
      <c r="L232">
        <f t="shared" si="18"/>
        <v>0.10570673672592634</v>
      </c>
      <c r="N232">
        <f t="shared" si="19"/>
        <v>1</v>
      </c>
    </row>
    <row r="233" spans="1:14" x14ac:dyDescent="0.25">
      <c r="A233" t="s">
        <v>281</v>
      </c>
      <c r="B233" t="s">
        <v>35</v>
      </c>
      <c r="C233">
        <v>492</v>
      </c>
      <c r="D233">
        <v>52</v>
      </c>
      <c r="E233">
        <v>1601.9399999999996</v>
      </c>
      <c r="F233" s="46">
        <v>60.68891469093726</v>
      </c>
      <c r="G233" s="46">
        <v>60.76250000000001</v>
      </c>
      <c r="H233" s="46">
        <v>58.949999999999996</v>
      </c>
      <c r="I233" s="46">
        <v>63.5</v>
      </c>
      <c r="J233" s="46">
        <v>60.300000000000026</v>
      </c>
      <c r="K233" s="53">
        <v>42813</v>
      </c>
      <c r="L233">
        <f t="shared" si="18"/>
        <v>0.11156050494657585</v>
      </c>
      <c r="N233">
        <f t="shared" si="19"/>
        <v>1</v>
      </c>
    </row>
    <row r="234" spans="1:14" x14ac:dyDescent="0.25">
      <c r="A234" t="s">
        <v>282</v>
      </c>
      <c r="B234" t="s">
        <v>35</v>
      </c>
      <c r="C234">
        <v>527</v>
      </c>
      <c r="D234">
        <v>56</v>
      </c>
      <c r="E234">
        <v>1600.4599999999998</v>
      </c>
      <c r="F234" s="46">
        <v>60.745035802206878</v>
      </c>
      <c r="G234" s="46">
        <v>60.76250000000001</v>
      </c>
      <c r="H234" s="46">
        <v>58.600000000000009</v>
      </c>
      <c r="I234" s="46">
        <v>64.775000000000006</v>
      </c>
      <c r="J234" s="46">
        <v>59.83750000000002</v>
      </c>
      <c r="K234" s="53">
        <v>42813</v>
      </c>
      <c r="L234">
        <f t="shared" si="18"/>
        <v>0.10419388645318504</v>
      </c>
      <c r="N234">
        <f t="shared" si="19"/>
        <v>1</v>
      </c>
    </row>
    <row r="235" spans="1:14" x14ac:dyDescent="0.25">
      <c r="A235" t="s">
        <v>283</v>
      </c>
      <c r="B235" t="s">
        <v>35</v>
      </c>
      <c r="C235">
        <v>573</v>
      </c>
      <c r="D235">
        <v>54.5</v>
      </c>
      <c r="E235">
        <v>1600.7099999999998</v>
      </c>
      <c r="F235" s="46">
        <v>60.754290283686615</v>
      </c>
      <c r="G235" s="46">
        <v>60.78125</v>
      </c>
      <c r="H235" s="46">
        <v>58.649999999999991</v>
      </c>
      <c r="I235" s="46">
        <v>64.225000000000009</v>
      </c>
      <c r="J235" s="46">
        <v>60.125</v>
      </c>
      <c r="K235" s="53">
        <v>42813</v>
      </c>
      <c r="L235">
        <f t="shared" si="18"/>
        <v>9.6819586109460745E-2</v>
      </c>
      <c r="N235">
        <f t="shared" si="19"/>
        <v>1</v>
      </c>
    </row>
    <row r="236" spans="1:14" x14ac:dyDescent="0.25">
      <c r="A236" t="s">
        <v>284</v>
      </c>
      <c r="B236" t="s">
        <v>35</v>
      </c>
      <c r="C236">
        <v>541</v>
      </c>
      <c r="D236">
        <v>57</v>
      </c>
      <c r="E236">
        <v>1600.07</v>
      </c>
      <c r="F236" s="46">
        <v>60.797340116369902</v>
      </c>
      <c r="G236" s="46">
        <v>60.79999999999999</v>
      </c>
      <c r="H236" s="46">
        <v>58.725000000000009</v>
      </c>
      <c r="I236" s="46">
        <v>63.924999999999997</v>
      </c>
      <c r="J236" s="46">
        <v>60.274999999999977</v>
      </c>
      <c r="K236" s="53">
        <v>42813</v>
      </c>
      <c r="L236">
        <f t="shared" si="18"/>
        <v>0.10166779283673896</v>
      </c>
      <c r="N236">
        <f t="shared" si="19"/>
        <v>1</v>
      </c>
    </row>
    <row r="237" spans="1:14" x14ac:dyDescent="0.25">
      <c r="A237" t="s">
        <v>285</v>
      </c>
      <c r="B237" t="s">
        <v>35</v>
      </c>
      <c r="C237">
        <v>528</v>
      </c>
      <c r="D237">
        <v>57</v>
      </c>
      <c r="E237">
        <v>1600.1499999999999</v>
      </c>
      <c r="F237" s="46">
        <v>60.819298190794619</v>
      </c>
      <c r="G237" s="46">
        <v>60.824999999999996</v>
      </c>
      <c r="H237" s="46">
        <v>58.874999999999993</v>
      </c>
      <c r="I237" s="46">
        <v>62.499999999999964</v>
      </c>
      <c r="J237" s="46">
        <v>60.962500000000013</v>
      </c>
      <c r="K237" s="53">
        <v>42813</v>
      </c>
      <c r="L237">
        <f t="shared" si="18"/>
        <v>0.10396461229195661</v>
      </c>
      <c r="N237">
        <f t="shared" si="19"/>
        <v>1</v>
      </c>
    </row>
    <row r="238" spans="1:14" x14ac:dyDescent="0.25">
      <c r="A238" t="s">
        <v>286</v>
      </c>
      <c r="B238" t="s">
        <v>35</v>
      </c>
      <c r="C238">
        <v>466</v>
      </c>
      <c r="D238">
        <v>56.5</v>
      </c>
      <c r="E238">
        <v>1600.2799999999997</v>
      </c>
      <c r="F238" s="46">
        <v>60.989326867798141</v>
      </c>
      <c r="G238" s="46">
        <v>60.999999999999993</v>
      </c>
      <c r="H238" s="46">
        <v>58.949999999999996</v>
      </c>
      <c r="I238" s="46">
        <v>63.199999999999967</v>
      </c>
      <c r="J238" s="46">
        <v>60.925000000000011</v>
      </c>
      <c r="K238" s="53">
        <v>42813</v>
      </c>
      <c r="L238">
        <f t="shared" si="18"/>
        <v>0.1167259844359773</v>
      </c>
      <c r="N238">
        <f t="shared" si="19"/>
        <v>1</v>
      </c>
    </row>
    <row r="239" spans="1:14" x14ac:dyDescent="0.25">
      <c r="A239" t="s">
        <v>287</v>
      </c>
      <c r="B239" t="s">
        <v>35</v>
      </c>
      <c r="C239">
        <v>504</v>
      </c>
      <c r="D239">
        <v>54</v>
      </c>
      <c r="E239">
        <v>1601.0299999999997</v>
      </c>
      <c r="F239" s="46">
        <v>61.266809491389928</v>
      </c>
      <c r="G239" s="46">
        <v>61.306250000000006</v>
      </c>
      <c r="H239" s="46">
        <v>59.025000000000006</v>
      </c>
      <c r="I239" s="46">
        <v>64.074999999999989</v>
      </c>
      <c r="J239" s="46">
        <v>61.0625</v>
      </c>
      <c r="K239" s="53">
        <v>42813</v>
      </c>
      <c r="L239">
        <f t="shared" si="18"/>
        <v>0.10979714962614683</v>
      </c>
      <c r="N239">
        <f t="shared" si="19"/>
        <v>1</v>
      </c>
    </row>
    <row r="240" spans="1:14" x14ac:dyDescent="0.25">
      <c r="A240" t="s">
        <v>288</v>
      </c>
      <c r="B240" t="s">
        <v>35</v>
      </c>
      <c r="C240">
        <v>518</v>
      </c>
      <c r="D240">
        <v>51.5</v>
      </c>
      <c r="E240">
        <v>1602.5499999999997</v>
      </c>
      <c r="F240" s="46">
        <v>61.92630495148358</v>
      </c>
      <c r="G240" s="46">
        <v>62.024999999999999</v>
      </c>
      <c r="H240" s="46">
        <v>58.649999999999991</v>
      </c>
      <c r="I240" s="46">
        <v>66.699999999999989</v>
      </c>
      <c r="J240" s="46">
        <v>61.375000000000014</v>
      </c>
      <c r="K240" s="53">
        <v>42813</v>
      </c>
      <c r="L240">
        <f t="shared" si="18"/>
        <v>0.10873802449777625</v>
      </c>
      <c r="N240">
        <f t="shared" si="19"/>
        <v>1</v>
      </c>
    </row>
    <row r="241" spans="1:14" x14ac:dyDescent="0.25">
      <c r="A241" t="s">
        <v>289</v>
      </c>
      <c r="B241" t="s">
        <v>34</v>
      </c>
      <c r="C241">
        <v>487</v>
      </c>
      <c r="D241">
        <v>57</v>
      </c>
      <c r="E241">
        <v>1200</v>
      </c>
      <c r="F241" s="46">
        <v>59.891666666666659</v>
      </c>
      <c r="K241" s="53">
        <v>42811</v>
      </c>
      <c r="L241">
        <f t="shared" ref="L241:L251" si="20">F241/(C241+D241)</f>
        <v>0.11009497549019606</v>
      </c>
      <c r="N241">
        <f t="shared" ref="N241:N251" si="21">COUNTIF(A:A,A241)</f>
        <v>1</v>
      </c>
    </row>
    <row r="242" spans="1:14" x14ac:dyDescent="0.25">
      <c r="A242" t="s">
        <v>290</v>
      </c>
      <c r="B242" t="s">
        <v>34</v>
      </c>
      <c r="C242">
        <v>459</v>
      </c>
      <c r="D242">
        <v>57</v>
      </c>
      <c r="E242">
        <v>1200.1499999999999</v>
      </c>
      <c r="F242" s="46">
        <v>60.409115527225758</v>
      </c>
      <c r="K242" s="53">
        <v>42811</v>
      </c>
      <c r="L242">
        <f t="shared" si="20"/>
        <v>0.11707192931632898</v>
      </c>
      <c r="N242">
        <f t="shared" si="21"/>
        <v>1</v>
      </c>
    </row>
    <row r="243" spans="1:14" x14ac:dyDescent="0.25">
      <c r="A243" t="s">
        <v>291</v>
      </c>
      <c r="B243" t="s">
        <v>34</v>
      </c>
      <c r="C243">
        <v>503</v>
      </c>
      <c r="D243">
        <v>54.5</v>
      </c>
      <c r="E243">
        <v>1201.4399999999996</v>
      </c>
      <c r="F243" s="46">
        <v>60.460780396857125</v>
      </c>
      <c r="K243" s="53">
        <v>42811</v>
      </c>
      <c r="L243">
        <f t="shared" si="20"/>
        <v>0.1084498303082639</v>
      </c>
      <c r="N243">
        <f t="shared" si="21"/>
        <v>1</v>
      </c>
    </row>
    <row r="244" spans="1:14" x14ac:dyDescent="0.25">
      <c r="A244" t="s">
        <v>292</v>
      </c>
      <c r="B244" t="s">
        <v>34</v>
      </c>
      <c r="C244">
        <v>505</v>
      </c>
      <c r="D244">
        <v>56</v>
      </c>
      <c r="E244">
        <v>1200.2799999999997</v>
      </c>
      <c r="F244" s="46">
        <v>60.569200519878713</v>
      </c>
      <c r="K244" s="53">
        <v>42811</v>
      </c>
      <c r="L244">
        <f t="shared" si="20"/>
        <v>0.10796648934024726</v>
      </c>
      <c r="N244">
        <f t="shared" si="21"/>
        <v>1</v>
      </c>
    </row>
    <row r="245" spans="1:14" x14ac:dyDescent="0.25">
      <c r="A245" t="s">
        <v>293</v>
      </c>
      <c r="B245" t="s">
        <v>34</v>
      </c>
      <c r="C245">
        <v>473</v>
      </c>
      <c r="D245">
        <v>55</v>
      </c>
      <c r="E245">
        <v>1200.7099999999998</v>
      </c>
      <c r="F245" s="46">
        <v>60.605808230130506</v>
      </c>
      <c r="K245" s="53">
        <v>42811</v>
      </c>
      <c r="L245">
        <f t="shared" si="20"/>
        <v>0.1147837277085805</v>
      </c>
      <c r="N245">
        <f t="shared" si="21"/>
        <v>1</v>
      </c>
    </row>
    <row r="246" spans="1:14" x14ac:dyDescent="0.25">
      <c r="A246" t="s">
        <v>294</v>
      </c>
      <c r="B246" t="s">
        <v>34</v>
      </c>
      <c r="C246">
        <v>487</v>
      </c>
      <c r="D246">
        <v>52.5</v>
      </c>
      <c r="E246">
        <v>1201.9399999999996</v>
      </c>
      <c r="F246" s="46">
        <v>60.660265903456107</v>
      </c>
      <c r="K246" s="53">
        <v>42811</v>
      </c>
      <c r="L246">
        <f t="shared" si="20"/>
        <v>0.11243793494616516</v>
      </c>
      <c r="N246">
        <f t="shared" si="21"/>
        <v>1</v>
      </c>
    </row>
    <row r="247" spans="1:14" x14ac:dyDescent="0.25">
      <c r="A247" t="s">
        <v>295</v>
      </c>
      <c r="B247" t="s">
        <v>34</v>
      </c>
      <c r="C247">
        <v>498</v>
      </c>
      <c r="D247">
        <v>57</v>
      </c>
      <c r="E247">
        <v>1200.07</v>
      </c>
      <c r="F247" s="46">
        <v>60.996441874224011</v>
      </c>
      <c r="K247" s="53">
        <v>42811</v>
      </c>
      <c r="L247">
        <f t="shared" si="20"/>
        <v>0.10990349887247569</v>
      </c>
      <c r="N247">
        <f t="shared" si="21"/>
        <v>1</v>
      </c>
    </row>
    <row r="248" spans="1:14" x14ac:dyDescent="0.25">
      <c r="A248" t="s">
        <v>296</v>
      </c>
      <c r="B248" t="s">
        <v>34</v>
      </c>
      <c r="C248">
        <v>473</v>
      </c>
      <c r="D248">
        <v>52.5</v>
      </c>
      <c r="E248">
        <v>1202.5499999999997</v>
      </c>
      <c r="F248" s="46">
        <v>60.93717516943164</v>
      </c>
      <c r="K248" s="53">
        <v>42811</v>
      </c>
      <c r="L248">
        <f t="shared" si="20"/>
        <v>0.11596037139758637</v>
      </c>
      <c r="N248">
        <f t="shared" si="21"/>
        <v>1</v>
      </c>
    </row>
    <row r="249" spans="1:14" x14ac:dyDescent="0.25">
      <c r="A249" t="s">
        <v>297</v>
      </c>
      <c r="B249" t="s">
        <v>34</v>
      </c>
      <c r="C249">
        <v>474</v>
      </c>
      <c r="D249">
        <v>57</v>
      </c>
      <c r="E249">
        <v>1200.02</v>
      </c>
      <c r="F249" s="46">
        <v>61.323977933701109</v>
      </c>
      <c r="K249" s="53">
        <v>42811</v>
      </c>
      <c r="L249">
        <f t="shared" si="20"/>
        <v>0.11548771738926762</v>
      </c>
      <c r="N249">
        <f t="shared" si="21"/>
        <v>1</v>
      </c>
    </row>
    <row r="250" spans="1:14" x14ac:dyDescent="0.25">
      <c r="A250" t="s">
        <v>298</v>
      </c>
      <c r="B250" t="s">
        <v>34</v>
      </c>
      <c r="C250">
        <v>496</v>
      </c>
      <c r="D250">
        <v>55</v>
      </c>
      <c r="E250">
        <v>1201.0299999999997</v>
      </c>
      <c r="F250" s="46">
        <v>61.397300650275206</v>
      </c>
      <c r="K250" s="53">
        <v>42811</v>
      </c>
      <c r="L250">
        <f t="shared" si="20"/>
        <v>0.1114288578044922</v>
      </c>
      <c r="N250">
        <f t="shared" si="21"/>
        <v>1</v>
      </c>
    </row>
    <row r="251" spans="1:14" x14ac:dyDescent="0.25">
      <c r="A251" t="s">
        <v>299</v>
      </c>
      <c r="B251" t="s">
        <v>34</v>
      </c>
      <c r="C251">
        <v>539</v>
      </c>
      <c r="D251">
        <v>56</v>
      </c>
      <c r="E251">
        <v>1200.4599999999998</v>
      </c>
      <c r="F251" s="46">
        <v>61.584725855088891</v>
      </c>
      <c r="K251" s="53">
        <v>42811</v>
      </c>
      <c r="L251">
        <f t="shared" si="20"/>
        <v>0.1035037409329225</v>
      </c>
      <c r="N251">
        <f t="shared" si="21"/>
        <v>1</v>
      </c>
    </row>
    <row r="252" spans="1:14" x14ac:dyDescent="0.25">
      <c r="A252" t="s">
        <v>300</v>
      </c>
      <c r="B252" t="s">
        <v>35</v>
      </c>
      <c r="C252">
        <v>531</v>
      </c>
      <c r="D252">
        <v>57</v>
      </c>
      <c r="E252">
        <v>1401.0299999999997</v>
      </c>
      <c r="F252" s="46">
        <v>59.427706758599051</v>
      </c>
      <c r="K252" s="53">
        <v>42811</v>
      </c>
      <c r="L252">
        <f t="shared" ref="L252:L263" si="22">F252/(C252+D252)</f>
        <v>0.1010675285010188</v>
      </c>
      <c r="N252">
        <f t="shared" ref="N252:N263" si="23">COUNTIF(A:A,A252)</f>
        <v>1</v>
      </c>
    </row>
    <row r="253" spans="1:14" x14ac:dyDescent="0.25">
      <c r="A253" t="s">
        <v>301</v>
      </c>
      <c r="B253" t="s">
        <v>35</v>
      </c>
      <c r="C253">
        <v>476</v>
      </c>
      <c r="D253">
        <v>57</v>
      </c>
      <c r="E253">
        <v>1400.4599999999998</v>
      </c>
      <c r="F253" s="46">
        <v>59.537580509261254</v>
      </c>
      <c r="K253" s="53">
        <v>42811</v>
      </c>
      <c r="L253">
        <f t="shared" si="22"/>
        <v>0.11170277769092167</v>
      </c>
      <c r="N253">
        <f t="shared" si="23"/>
        <v>1</v>
      </c>
    </row>
    <row r="254" spans="1:14" x14ac:dyDescent="0.25">
      <c r="A254" t="s">
        <v>302</v>
      </c>
      <c r="B254" t="s">
        <v>35</v>
      </c>
      <c r="C254">
        <v>512</v>
      </c>
      <c r="D254">
        <v>57</v>
      </c>
      <c r="E254">
        <v>1400</v>
      </c>
      <c r="F254" s="46">
        <v>59.571428571428569</v>
      </c>
      <c r="K254" s="53">
        <v>42811</v>
      </c>
      <c r="L254">
        <f t="shared" si="22"/>
        <v>0.10469495355259854</v>
      </c>
      <c r="N254">
        <f t="shared" si="23"/>
        <v>1</v>
      </c>
    </row>
    <row r="255" spans="1:14" x14ac:dyDescent="0.25">
      <c r="A255" t="s">
        <v>303</v>
      </c>
      <c r="B255" t="s">
        <v>35</v>
      </c>
      <c r="C255">
        <v>486</v>
      </c>
      <c r="D255">
        <v>57</v>
      </c>
      <c r="E255">
        <v>1401.4399999999996</v>
      </c>
      <c r="F255" s="46">
        <v>59.538760132435236</v>
      </c>
      <c r="K255" s="53">
        <v>42811</v>
      </c>
      <c r="L255">
        <f t="shared" si="22"/>
        <v>0.10964780871535035</v>
      </c>
      <c r="N255">
        <f t="shared" si="23"/>
        <v>1</v>
      </c>
    </row>
    <row r="256" spans="1:14" x14ac:dyDescent="0.25">
      <c r="A256" t="s">
        <v>304</v>
      </c>
      <c r="B256" t="s">
        <v>35</v>
      </c>
      <c r="C256">
        <v>477</v>
      </c>
      <c r="D256">
        <v>57</v>
      </c>
      <c r="E256">
        <v>1400.1499999999999</v>
      </c>
      <c r="F256" s="46">
        <v>60.107845587972733</v>
      </c>
      <c r="K256" s="53">
        <v>42811</v>
      </c>
      <c r="L256">
        <f t="shared" si="22"/>
        <v>0.11256150859170924</v>
      </c>
      <c r="N256">
        <f t="shared" si="23"/>
        <v>1</v>
      </c>
    </row>
    <row r="257" spans="1:14" x14ac:dyDescent="0.25">
      <c r="A257" t="s">
        <v>305</v>
      </c>
      <c r="B257" t="s">
        <v>35</v>
      </c>
      <c r="C257">
        <v>472</v>
      </c>
      <c r="D257">
        <v>55.5</v>
      </c>
      <c r="E257">
        <v>1401.9399999999996</v>
      </c>
      <c r="F257" s="46">
        <v>60.180892192247896</v>
      </c>
      <c r="K257" s="53">
        <v>42811</v>
      </c>
      <c r="L257">
        <f t="shared" si="22"/>
        <v>0.11408699941658369</v>
      </c>
      <c r="N257">
        <f t="shared" si="23"/>
        <v>1</v>
      </c>
    </row>
    <row r="258" spans="1:14" x14ac:dyDescent="0.25">
      <c r="A258" t="s">
        <v>306</v>
      </c>
      <c r="B258" t="s">
        <v>35</v>
      </c>
      <c r="C258">
        <v>475</v>
      </c>
      <c r="D258">
        <v>53</v>
      </c>
      <c r="E258">
        <v>1402.5499999999997</v>
      </c>
      <c r="F258" s="46">
        <v>60.347224697871745</v>
      </c>
      <c r="K258" s="53">
        <v>42811</v>
      </c>
      <c r="L258">
        <f t="shared" si="22"/>
        <v>0.11429398617021164</v>
      </c>
      <c r="N258">
        <f t="shared" si="23"/>
        <v>1</v>
      </c>
    </row>
    <row r="259" spans="1:14" x14ac:dyDescent="0.25">
      <c r="A259" t="s">
        <v>307</v>
      </c>
      <c r="B259" t="s">
        <v>35</v>
      </c>
      <c r="C259">
        <v>542</v>
      </c>
      <c r="D259">
        <v>57</v>
      </c>
      <c r="E259">
        <v>1400.2799999999997</v>
      </c>
      <c r="F259" s="46">
        <v>60.994943868369191</v>
      </c>
      <c r="K259" s="53">
        <v>42811</v>
      </c>
      <c r="L259">
        <f t="shared" si="22"/>
        <v>0.10182795303567478</v>
      </c>
      <c r="N259">
        <f t="shared" si="23"/>
        <v>1</v>
      </c>
    </row>
    <row r="260" spans="1:14" x14ac:dyDescent="0.25">
      <c r="A260" t="s">
        <v>308</v>
      </c>
      <c r="B260" t="s">
        <v>35</v>
      </c>
      <c r="C260">
        <v>483</v>
      </c>
      <c r="D260">
        <v>57</v>
      </c>
      <c r="E260">
        <v>1400.02</v>
      </c>
      <c r="F260" s="46">
        <v>61.08484164511934</v>
      </c>
      <c r="K260" s="53">
        <v>42811</v>
      </c>
      <c r="L260">
        <f t="shared" si="22"/>
        <v>0.11312007712059137</v>
      </c>
      <c r="N260">
        <f t="shared" si="23"/>
        <v>1</v>
      </c>
    </row>
    <row r="261" spans="1:14" x14ac:dyDescent="0.25">
      <c r="A261" t="s">
        <v>309</v>
      </c>
      <c r="B261" t="s">
        <v>35</v>
      </c>
      <c r="C261">
        <v>467</v>
      </c>
      <c r="D261">
        <v>57</v>
      </c>
      <c r="E261">
        <v>1400.07</v>
      </c>
      <c r="F261" s="46">
        <v>61.089802652724515</v>
      </c>
      <c r="K261" s="53">
        <v>42811</v>
      </c>
      <c r="L261">
        <f t="shared" si="22"/>
        <v>0.11658359284871091</v>
      </c>
      <c r="N261">
        <f t="shared" si="23"/>
        <v>1</v>
      </c>
    </row>
    <row r="262" spans="1:14" x14ac:dyDescent="0.25">
      <c r="A262" t="s">
        <v>310</v>
      </c>
      <c r="B262" t="s">
        <v>35</v>
      </c>
      <c r="C262">
        <v>529</v>
      </c>
      <c r="D262">
        <v>51.5</v>
      </c>
      <c r="E262">
        <v>1403.2699999999998</v>
      </c>
      <c r="F262" s="46">
        <v>60.97187283986689</v>
      </c>
      <c r="K262" s="53">
        <v>42811</v>
      </c>
      <c r="L262">
        <f t="shared" si="22"/>
        <v>0.10503337267849594</v>
      </c>
      <c r="N262">
        <f t="shared" si="23"/>
        <v>1</v>
      </c>
    </row>
    <row r="263" spans="1:14" x14ac:dyDescent="0.25">
      <c r="A263" t="s">
        <v>311</v>
      </c>
      <c r="B263" t="s">
        <v>35</v>
      </c>
      <c r="C263">
        <v>477</v>
      </c>
      <c r="D263">
        <v>57</v>
      </c>
      <c r="E263">
        <v>1400.7099999999998</v>
      </c>
      <c r="F263" s="46">
        <v>61.268927900850301</v>
      </c>
      <c r="K263" s="53">
        <v>42811</v>
      </c>
      <c r="L263">
        <f t="shared" si="22"/>
        <v>0.11473582003904551</v>
      </c>
      <c r="N263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Z289"/>
  <sheetViews>
    <sheetView topLeftCell="D138" workbookViewId="0">
      <selection activeCell="W151" sqref="W151:Z289"/>
    </sheetView>
  </sheetViews>
  <sheetFormatPr defaultRowHeight="15" x14ac:dyDescent="0.25"/>
  <cols>
    <col min="3" max="3" width="23" bestFit="1" customWidth="1"/>
    <col min="5" max="7" width="9.140625" customWidth="1"/>
    <col min="8" max="8" width="11.85546875" customWidth="1"/>
    <col min="9" max="9" width="10" customWidth="1"/>
    <col min="10" max="10" width="12.140625" customWidth="1"/>
    <col min="11" max="14" width="7.5703125" customWidth="1"/>
    <col min="15" max="15" width="7.28515625" customWidth="1"/>
    <col min="16" max="16" width="9.140625" customWidth="1"/>
    <col min="17" max="19" width="5.5703125" customWidth="1"/>
    <col min="20" max="22" width="6.28515625" customWidth="1"/>
    <col min="24" max="24" width="7.28515625" bestFit="1" customWidth="1"/>
    <col min="25" max="25" width="8" bestFit="1" customWidth="1"/>
  </cols>
  <sheetData>
    <row r="1" spans="3:26" x14ac:dyDescent="0.25">
      <c r="F1">
        <v>400</v>
      </c>
      <c r="G1">
        <v>800</v>
      </c>
      <c r="H1">
        <v>1200</v>
      </c>
      <c r="I1">
        <v>1600</v>
      </c>
      <c r="L1">
        <f>F1</f>
        <v>400</v>
      </c>
      <c r="M1">
        <f>G1-F1</f>
        <v>400</v>
      </c>
      <c r="N1">
        <f>H1-G1</f>
        <v>400</v>
      </c>
      <c r="O1">
        <f>I1-H1</f>
        <v>400</v>
      </c>
      <c r="Q1" t="s">
        <v>118</v>
      </c>
      <c r="T1" t="s">
        <v>117</v>
      </c>
      <c r="W1" t="s">
        <v>119</v>
      </c>
      <c r="X1" t="s">
        <v>120</v>
      </c>
      <c r="Y1" t="s">
        <v>121</v>
      </c>
      <c r="Z1" t="s">
        <v>122</v>
      </c>
    </row>
    <row r="3" spans="3:26" x14ac:dyDescent="0.25">
      <c r="C3" t="s">
        <v>108</v>
      </c>
      <c r="D3" t="s">
        <v>34</v>
      </c>
      <c r="F3">
        <v>27.96</v>
      </c>
      <c r="G3">
        <v>53.19</v>
      </c>
      <c r="H3" s="47">
        <v>8.9513888888888889E-4</v>
      </c>
      <c r="I3" s="47">
        <v>1.1583333333333333E-3</v>
      </c>
      <c r="J3" s="48"/>
      <c r="L3" s="33">
        <f>IF(F3&lt;1,F3*86400,F3)</f>
        <v>27.96</v>
      </c>
      <c r="M3" s="33">
        <f>IF(G3&lt;1,G3*86400,G3)</f>
        <v>53.19</v>
      </c>
      <c r="N3" s="33">
        <f>IF(H3&lt;1,H3*86400,H3)</f>
        <v>77.34</v>
      </c>
      <c r="O3" s="33">
        <f>IF(I3&lt;1,I3*86400,I3)</f>
        <v>100.08</v>
      </c>
      <c r="Q3" s="33">
        <f>(L3/L$1*1000)</f>
        <v>69.900000000000006</v>
      </c>
      <c r="R3" s="33">
        <f>((M3-L3)/M$1*1000)</f>
        <v>63.074999999999989</v>
      </c>
      <c r="S3" s="33">
        <f>((N3-M3)/N$1*1000)</f>
        <v>60.375000000000014</v>
      </c>
      <c r="T3" s="33">
        <f>((O3-N3)/O$1*1000)</f>
        <v>56.849999999999987</v>
      </c>
      <c r="U3" s="33"/>
      <c r="V3" s="33"/>
      <c r="W3" s="33">
        <f>AVERAGE(Q3:T3)</f>
        <v>62.550000000000004</v>
      </c>
      <c r="X3">
        <f>SMALL(Q3:T3,1)</f>
        <v>56.849999999999987</v>
      </c>
      <c r="Y3">
        <f>LARGE(Q3:T3,1)</f>
        <v>69.900000000000006</v>
      </c>
      <c r="Z3" s="33">
        <f>MEDIAN(Q3:T3)</f>
        <v>61.725000000000001</v>
      </c>
    </row>
    <row r="4" spans="3:26" x14ac:dyDescent="0.25">
      <c r="C4" t="s">
        <v>109</v>
      </c>
      <c r="D4" t="s">
        <v>34</v>
      </c>
      <c r="F4">
        <v>27.7</v>
      </c>
      <c r="G4">
        <v>52.92</v>
      </c>
      <c r="H4" s="47">
        <v>8.9409722222222234E-4</v>
      </c>
      <c r="I4" s="47">
        <v>1.1629629629629629E-3</v>
      </c>
      <c r="L4" s="33">
        <f>IF(F4&lt;1,F4*86400,F4)</f>
        <v>27.7</v>
      </c>
      <c r="M4" s="33">
        <f>IF(G4&lt;1,G4*86400,G4)</f>
        <v>52.92</v>
      </c>
      <c r="N4" s="33">
        <f>IF(H4&lt;1,H4*86400,H4)</f>
        <v>77.250000000000014</v>
      </c>
      <c r="O4" s="33">
        <f>IF(I4&lt;1,I4*86400,I4)</f>
        <v>100.47999999999999</v>
      </c>
      <c r="Q4" s="33">
        <f>(L4/L$1*1000)</f>
        <v>69.249999999999986</v>
      </c>
      <c r="R4" s="33">
        <f>((M4-L4)/M$1*1000)</f>
        <v>63.050000000000011</v>
      </c>
      <c r="S4" s="33">
        <f>((N4-M4)/N$1*1000)</f>
        <v>60.825000000000031</v>
      </c>
      <c r="T4" s="33">
        <f>((O4-N4)/O$1*1000)</f>
        <v>58.074999999999939</v>
      </c>
      <c r="U4" s="33"/>
      <c r="V4" s="33"/>
      <c r="W4" s="33">
        <f t="shared" ref="W4:W11" si="0">AVERAGE(Q4:T4)</f>
        <v>62.8</v>
      </c>
      <c r="X4">
        <f t="shared" ref="X4:X11" si="1">SMALL(Q4:T4,1)</f>
        <v>58.074999999999939</v>
      </c>
      <c r="Y4">
        <f t="shared" ref="Y4:Y11" si="2">LARGE(Q4:T4,1)</f>
        <v>69.249999999999986</v>
      </c>
      <c r="Z4" s="33">
        <f t="shared" ref="Z4:Z11" si="3">MEDIAN(Q4:T4)</f>
        <v>61.937500000000021</v>
      </c>
    </row>
    <row r="5" spans="3:26" x14ac:dyDescent="0.25">
      <c r="C5" t="s">
        <v>110</v>
      </c>
      <c r="D5" t="s">
        <v>34</v>
      </c>
      <c r="F5">
        <v>28.34</v>
      </c>
      <c r="G5">
        <v>53.53</v>
      </c>
      <c r="H5" s="47">
        <v>8.9780092592592591E-4</v>
      </c>
      <c r="I5" s="47">
        <v>1.1648148148148149E-3</v>
      </c>
      <c r="L5" s="33">
        <f>IF(F5&lt;1,F5*86400,F5)</f>
        <v>28.34</v>
      </c>
      <c r="M5" s="33">
        <f>IF(G5&lt;1,G5*86400,G5)</f>
        <v>53.53</v>
      </c>
      <c r="N5" s="33">
        <f>IF(H5&lt;1,H5*86400,H5)</f>
        <v>77.569999999999993</v>
      </c>
      <c r="O5" s="33">
        <f>IF(I5&lt;1,I5*86400,I5)</f>
        <v>100.64000000000001</v>
      </c>
      <c r="Q5" s="33">
        <f>(L5/L$1*1000)</f>
        <v>70.849999999999994</v>
      </c>
      <c r="R5" s="33">
        <f>((M5-L5)/M$1*1000)</f>
        <v>62.975000000000001</v>
      </c>
      <c r="S5" s="33">
        <f>((N5-M5)/N$1*1000)</f>
        <v>60.09999999999998</v>
      </c>
      <c r="T5" s="33">
        <f>((O5-N5)/O$1*1000)</f>
        <v>57.675000000000054</v>
      </c>
      <c r="U5" s="33"/>
      <c r="V5" s="33"/>
      <c r="W5" s="33">
        <f t="shared" si="0"/>
        <v>62.900000000000006</v>
      </c>
      <c r="X5">
        <f t="shared" si="1"/>
        <v>57.675000000000054</v>
      </c>
      <c r="Y5">
        <f t="shared" si="2"/>
        <v>70.849999999999994</v>
      </c>
      <c r="Z5" s="33">
        <f t="shared" si="3"/>
        <v>61.537499999999994</v>
      </c>
    </row>
    <row r="6" spans="3:26" x14ac:dyDescent="0.25">
      <c r="C6" t="s">
        <v>111</v>
      </c>
      <c r="D6" t="s">
        <v>34</v>
      </c>
      <c r="F6">
        <v>28.14</v>
      </c>
      <c r="G6">
        <v>53.37</v>
      </c>
      <c r="H6" s="47">
        <v>8.9652777777777777E-4</v>
      </c>
      <c r="I6" s="47">
        <v>1.1650462962962962E-3</v>
      </c>
      <c r="L6" s="33">
        <f>IF(F6&lt;1,F6*86400,F6)</f>
        <v>28.14</v>
      </c>
      <c r="M6" s="33">
        <f>IF(G6&lt;1,G6*86400,G6)</f>
        <v>53.37</v>
      </c>
      <c r="N6" s="33">
        <f>IF(H6&lt;1,H6*86400,H6)</f>
        <v>77.459999999999994</v>
      </c>
      <c r="O6" s="33">
        <f>IF(I6&lt;1,I6*86400,I6)</f>
        <v>100.66</v>
      </c>
      <c r="Q6" s="33">
        <f>(L6/L$1*1000)</f>
        <v>70.349999999999994</v>
      </c>
      <c r="R6" s="33">
        <f>((M6-L6)/M$1*1000)</f>
        <v>63.074999999999989</v>
      </c>
      <c r="S6" s="33">
        <f>((N6-M6)/N$1*1000)</f>
        <v>60.224999999999994</v>
      </c>
      <c r="T6" s="33">
        <f>((O6-N6)/O$1*1000)</f>
        <v>58.000000000000007</v>
      </c>
      <c r="U6" s="33"/>
      <c r="V6" s="33"/>
      <c r="W6" s="33">
        <f t="shared" si="0"/>
        <v>62.912499999999994</v>
      </c>
      <c r="X6">
        <f t="shared" si="1"/>
        <v>58.000000000000007</v>
      </c>
      <c r="Y6">
        <f t="shared" si="2"/>
        <v>70.349999999999994</v>
      </c>
      <c r="Z6" s="33">
        <f t="shared" si="3"/>
        <v>61.649999999999991</v>
      </c>
    </row>
    <row r="7" spans="3:26" x14ac:dyDescent="0.25">
      <c r="C7" t="s">
        <v>112</v>
      </c>
      <c r="D7" t="s">
        <v>34</v>
      </c>
      <c r="F7">
        <v>28.46</v>
      </c>
      <c r="G7">
        <v>53.51</v>
      </c>
      <c r="H7" s="47">
        <v>9.0254629629629636E-4</v>
      </c>
      <c r="I7" s="47">
        <v>1.1700231481481481E-3</v>
      </c>
      <c r="L7" s="33">
        <f>IF(F7&lt;1,F7*86400,F7)</f>
        <v>28.46</v>
      </c>
      <c r="M7" s="33">
        <f>IF(G7&lt;1,G7*86400,G7)</f>
        <v>53.51</v>
      </c>
      <c r="N7" s="33">
        <f>IF(H7&lt;1,H7*86400,H7)</f>
        <v>77.98</v>
      </c>
      <c r="O7" s="33">
        <f>IF(I7&lt;1,I7*86400,I7)</f>
        <v>101.09</v>
      </c>
      <c r="Q7" s="33">
        <f>(L7/L$1*1000)</f>
        <v>71.150000000000006</v>
      </c>
      <c r="R7" s="33">
        <f>((M7-L7)/M$1*1000)</f>
        <v>62.624999999999986</v>
      </c>
      <c r="S7" s="33">
        <f>((N7-M7)/N$1*1000)</f>
        <v>61.175000000000011</v>
      </c>
      <c r="T7" s="33">
        <f>((O7-N7)/O$1*1000)</f>
        <v>57.774999999999999</v>
      </c>
      <c r="U7" s="33"/>
      <c r="V7" s="33"/>
      <c r="W7" s="33">
        <f t="shared" si="0"/>
        <v>63.181249999999999</v>
      </c>
      <c r="X7">
        <f t="shared" si="1"/>
        <v>57.774999999999999</v>
      </c>
      <c r="Y7">
        <f t="shared" si="2"/>
        <v>71.150000000000006</v>
      </c>
      <c r="Z7" s="33">
        <f t="shared" si="3"/>
        <v>61.9</v>
      </c>
    </row>
    <row r="8" spans="3:26" x14ac:dyDescent="0.25">
      <c r="C8" t="s">
        <v>113</v>
      </c>
      <c r="D8" t="s">
        <v>34</v>
      </c>
      <c r="F8">
        <v>28.36</v>
      </c>
      <c r="G8">
        <v>53.35</v>
      </c>
      <c r="H8" s="47">
        <v>8.9479166666666667E-4</v>
      </c>
      <c r="I8" s="47">
        <v>1.1708333333333334E-3</v>
      </c>
      <c r="L8" s="33">
        <f>IF(F8&lt;1,F8*86400,F8)</f>
        <v>28.36</v>
      </c>
      <c r="M8" s="33">
        <f>IF(G8&lt;1,G8*86400,G8)</f>
        <v>53.35</v>
      </c>
      <c r="N8" s="33">
        <f>IF(H8&lt;1,H8*86400,H8)</f>
        <v>77.31</v>
      </c>
      <c r="O8" s="33">
        <f>IF(I8&lt;1,I8*86400,I8)</f>
        <v>101.16000000000001</v>
      </c>
      <c r="Q8" s="33">
        <f>(L8/L$1*1000)</f>
        <v>70.900000000000006</v>
      </c>
      <c r="R8" s="33">
        <f>((M8-L8)/M$1*1000)</f>
        <v>62.475000000000001</v>
      </c>
      <c r="S8" s="33">
        <f>((N8-M8)/N$1*1000)</f>
        <v>59.9</v>
      </c>
      <c r="T8" s="33">
        <f>((O8-N8)/O$1*1000)</f>
        <v>59.625000000000021</v>
      </c>
      <c r="U8" s="33"/>
      <c r="V8" s="33"/>
      <c r="W8" s="33">
        <f t="shared" si="0"/>
        <v>63.225000000000009</v>
      </c>
      <c r="X8">
        <f t="shared" si="1"/>
        <v>59.625000000000021</v>
      </c>
      <c r="Y8">
        <f t="shared" si="2"/>
        <v>70.900000000000006</v>
      </c>
      <c r="Z8" s="33">
        <f t="shared" si="3"/>
        <v>61.1875</v>
      </c>
    </row>
    <row r="9" spans="3:26" x14ac:dyDescent="0.25">
      <c r="C9" t="s">
        <v>114</v>
      </c>
      <c r="D9" t="s">
        <v>34</v>
      </c>
      <c r="F9">
        <v>28.33</v>
      </c>
      <c r="G9">
        <v>53.61</v>
      </c>
      <c r="H9" s="47">
        <v>9.0011574074074082E-4</v>
      </c>
      <c r="I9" s="47">
        <v>1.1724537037037035E-3</v>
      </c>
      <c r="L9" s="33">
        <f>IF(F9&lt;1,F9*86400,F9)</f>
        <v>28.33</v>
      </c>
      <c r="M9" s="33">
        <f>IF(G9&lt;1,G9*86400,G9)</f>
        <v>53.61</v>
      </c>
      <c r="N9" s="33">
        <f>IF(H9&lt;1,H9*86400,H9)</f>
        <v>77.77000000000001</v>
      </c>
      <c r="O9" s="33">
        <f>IF(I9&lt;1,I9*86400,I9)</f>
        <v>101.29999999999998</v>
      </c>
      <c r="Q9" s="33">
        <f>(L9/L$1*1000)</f>
        <v>70.825000000000003</v>
      </c>
      <c r="R9" s="33">
        <f>((M9-L9)/M$1*1000)</f>
        <v>63.2</v>
      </c>
      <c r="S9" s="33">
        <f>((N9-M9)/N$1*1000)</f>
        <v>60.400000000000027</v>
      </c>
      <c r="T9" s="33">
        <f>((O9-N9)/O$1*1000)</f>
        <v>58.824999999999932</v>
      </c>
      <c r="U9" s="33"/>
      <c r="V9" s="33"/>
      <c r="W9" s="33">
        <f t="shared" si="0"/>
        <v>63.312499999999993</v>
      </c>
      <c r="X9">
        <f t="shared" si="1"/>
        <v>58.824999999999932</v>
      </c>
      <c r="Y9">
        <f t="shared" si="2"/>
        <v>70.825000000000003</v>
      </c>
      <c r="Z9" s="33">
        <f t="shared" si="3"/>
        <v>61.800000000000011</v>
      </c>
    </row>
    <row r="10" spans="3:26" x14ac:dyDescent="0.25">
      <c r="C10" t="s">
        <v>115</v>
      </c>
      <c r="D10" t="s">
        <v>34</v>
      </c>
      <c r="F10">
        <v>28.65</v>
      </c>
      <c r="G10">
        <v>53.81</v>
      </c>
      <c r="H10" s="47">
        <v>9.0347222222222218E-4</v>
      </c>
      <c r="I10" s="47">
        <v>1.1746527777777777E-3</v>
      </c>
      <c r="L10" s="33">
        <f>IF(F10&lt;1,F10*86400,F10)</f>
        <v>28.65</v>
      </c>
      <c r="M10" s="33">
        <f>IF(G10&lt;1,G10*86400,G10)</f>
        <v>53.81</v>
      </c>
      <c r="N10" s="33">
        <f>IF(H10&lt;1,H10*86400,H10)</f>
        <v>78.06</v>
      </c>
      <c r="O10" s="33">
        <f>IF(I10&lt;1,I10*86400,I10)</f>
        <v>101.49</v>
      </c>
      <c r="Q10" s="33">
        <f>(L10/L$1*1000)</f>
        <v>71.625</v>
      </c>
      <c r="R10" s="33">
        <f>((M10-L10)/M$1*1000)</f>
        <v>62.900000000000013</v>
      </c>
      <c r="S10" s="33">
        <f>((N10-M10)/N$1*1000)</f>
        <v>60.625</v>
      </c>
      <c r="T10" s="33">
        <f>((O10-N10)/O$1*1000)</f>
        <v>58.574999999999982</v>
      </c>
      <c r="U10" s="33"/>
      <c r="V10" s="33"/>
      <c r="W10" s="33">
        <f t="shared" si="0"/>
        <v>63.431249999999999</v>
      </c>
      <c r="X10">
        <f t="shared" si="1"/>
        <v>58.574999999999982</v>
      </c>
      <c r="Y10">
        <f t="shared" si="2"/>
        <v>71.625</v>
      </c>
      <c r="Z10" s="33">
        <f t="shared" si="3"/>
        <v>61.762500000000003</v>
      </c>
    </row>
    <row r="11" spans="3:26" x14ac:dyDescent="0.25">
      <c r="C11" t="s">
        <v>116</v>
      </c>
      <c r="D11" t="s">
        <v>34</v>
      </c>
      <c r="F11">
        <v>28.55</v>
      </c>
      <c r="G11">
        <v>53.83</v>
      </c>
      <c r="H11" s="47">
        <v>9.0127314814814812E-4</v>
      </c>
      <c r="I11" s="47">
        <v>1.1755787037037036E-3</v>
      </c>
      <c r="L11" s="33">
        <f>IF(F11&lt;1,F11*86400,F11)</f>
        <v>28.55</v>
      </c>
      <c r="M11" s="33">
        <f>IF(G11&lt;1,G11*86400,G11)</f>
        <v>53.83</v>
      </c>
      <c r="N11" s="33">
        <f>IF(H11&lt;1,H11*86400,H11)</f>
        <v>77.86999999999999</v>
      </c>
      <c r="O11" s="33">
        <f>IF(I11&lt;1,I11*86400,I11)</f>
        <v>101.57</v>
      </c>
      <c r="Q11" s="33">
        <f>(L11/L$1*1000)</f>
        <v>71.375000000000014</v>
      </c>
      <c r="R11" s="33">
        <f>((M11-L11)/M$1*1000)</f>
        <v>63.199999999999996</v>
      </c>
      <c r="S11" s="33">
        <f>((N11-M11)/N$1*1000)</f>
        <v>60.09999999999998</v>
      </c>
      <c r="T11" s="33">
        <f>((O11-N11)/O$1*1000)</f>
        <v>59.250000000000007</v>
      </c>
      <c r="U11" s="33"/>
      <c r="V11" s="33"/>
      <c r="W11" s="33">
        <f t="shared" si="0"/>
        <v>63.481250000000003</v>
      </c>
      <c r="X11">
        <f t="shared" si="1"/>
        <v>59.250000000000007</v>
      </c>
      <c r="Y11">
        <f t="shared" si="2"/>
        <v>71.375000000000014</v>
      </c>
      <c r="Z11" s="33">
        <f t="shared" si="3"/>
        <v>61.649999999999991</v>
      </c>
    </row>
    <row r="12" spans="3:26" x14ac:dyDescent="0.25">
      <c r="K12" s="33"/>
      <c r="L12" s="33"/>
      <c r="M12" s="33"/>
      <c r="N12" s="33"/>
    </row>
    <row r="13" spans="3:26" x14ac:dyDescent="0.25">
      <c r="K13" s="33"/>
      <c r="L13" s="33"/>
      <c r="M13" s="33"/>
      <c r="N13" s="33"/>
    </row>
    <row r="14" spans="3:26" x14ac:dyDescent="0.25">
      <c r="F14">
        <v>200</v>
      </c>
      <c r="G14">
        <v>600</v>
      </c>
      <c r="H14">
        <v>1000</v>
      </c>
      <c r="I14">
        <v>1400</v>
      </c>
      <c r="L14" s="32">
        <f>F14</f>
        <v>200</v>
      </c>
      <c r="M14" s="32">
        <f>G14-F14</f>
        <v>400</v>
      </c>
      <c r="N14" s="32">
        <f>H14-G14</f>
        <v>400</v>
      </c>
      <c r="O14" s="32">
        <f>I14-H14</f>
        <v>400</v>
      </c>
    </row>
    <row r="15" spans="3:26" x14ac:dyDescent="0.25">
      <c r="C15" t="s">
        <v>18</v>
      </c>
      <c r="D15" t="s">
        <v>35</v>
      </c>
      <c r="F15">
        <v>14.01</v>
      </c>
      <c r="G15">
        <v>36.46</v>
      </c>
      <c r="H15" s="47">
        <v>59.78</v>
      </c>
      <c r="I15" s="47">
        <v>9.476851851851852E-4</v>
      </c>
      <c r="L15" s="33">
        <f>IF(F15&lt;1,F15*86400,F15)</f>
        <v>14.01</v>
      </c>
      <c r="M15" s="33">
        <f>IF(G15&lt;1,G15*86400,G15)</f>
        <v>36.46</v>
      </c>
      <c r="N15" s="33">
        <f>IF(H15&lt;1,H15*86400,H15)</f>
        <v>59.78</v>
      </c>
      <c r="O15" s="33">
        <f>IF(I15&lt;1,I15*86400,I15)</f>
        <v>81.88</v>
      </c>
      <c r="Q15">
        <f>(L15/L$14*1000)</f>
        <v>70.05</v>
      </c>
      <c r="R15">
        <f>((M15-L15)/M$14*1000)</f>
        <v>56.125000000000007</v>
      </c>
      <c r="S15">
        <f>((N15-M15)/N$14*1000)</f>
        <v>58.3</v>
      </c>
      <c r="T15">
        <f>((O15-N15)/O$14*1000)</f>
        <v>55.249999999999986</v>
      </c>
      <c r="W15">
        <f>AVERAGE(R15:T15)</f>
        <v>56.558333333333337</v>
      </c>
      <c r="X15">
        <f>SMALL(R15:T15,1)</f>
        <v>55.249999999999986</v>
      </c>
      <c r="Y15">
        <f>LARGE(R15:T15,1)</f>
        <v>58.3</v>
      </c>
      <c r="Z15">
        <f>MEDIAN(R15:T15)</f>
        <v>56.125000000000007</v>
      </c>
    </row>
    <row r="16" spans="3:26" x14ac:dyDescent="0.25">
      <c r="C16" t="s">
        <v>19</v>
      </c>
      <c r="D16" t="s">
        <v>35</v>
      </c>
      <c r="F16">
        <v>13.75</v>
      </c>
      <c r="G16">
        <v>36.26</v>
      </c>
      <c r="H16" s="47">
        <v>59.32</v>
      </c>
      <c r="I16" s="47">
        <v>9.4837962962962975E-4</v>
      </c>
      <c r="L16" s="33">
        <f>IF(F16&lt;1,F16*86400,F16)</f>
        <v>13.75</v>
      </c>
      <c r="M16" s="33">
        <f>IF(G16&lt;1,G16*86400,G16)</f>
        <v>36.26</v>
      </c>
      <c r="N16" s="33">
        <f>IF(H16&lt;1,H16*86400,H16)</f>
        <v>59.32</v>
      </c>
      <c r="O16" s="33">
        <f>IF(I16&lt;1,I16*86400,I16)</f>
        <v>81.940000000000012</v>
      </c>
      <c r="Q16">
        <f t="shared" ref="Q16:Q28" si="4">(L16/L$14*1000)</f>
        <v>68.75</v>
      </c>
      <c r="R16">
        <f t="shared" ref="R16:R28" si="5">((M16-L16)/M$14*1000)</f>
        <v>56.274999999999991</v>
      </c>
      <c r="S16">
        <f t="shared" ref="S16:S28" si="6">((N16-M16)/N$14*1000)</f>
        <v>57.650000000000006</v>
      </c>
      <c r="T16">
        <f t="shared" ref="T16:T28" si="7">((O16-N16)/O$14*1000)</f>
        <v>56.550000000000033</v>
      </c>
      <c r="W16">
        <f t="shared" ref="W16:W28" si="8">AVERAGE(R16:T16)</f>
        <v>56.82500000000001</v>
      </c>
      <c r="X16">
        <f t="shared" ref="X16:X28" si="9">SMALL(R16:T16,1)</f>
        <v>56.274999999999991</v>
      </c>
      <c r="Y16">
        <f t="shared" ref="Y16:Y28" si="10">LARGE(R16:T16,1)</f>
        <v>57.650000000000006</v>
      </c>
      <c r="Z16">
        <f t="shared" ref="Z16:Z28" si="11">MEDIAN(R16:T16)</f>
        <v>56.550000000000033</v>
      </c>
    </row>
    <row r="17" spans="3:26" x14ac:dyDescent="0.25">
      <c r="C17" t="s">
        <v>20</v>
      </c>
      <c r="D17" t="s">
        <v>35</v>
      </c>
      <c r="F17">
        <v>14.53</v>
      </c>
      <c r="G17">
        <v>36.950000000000003</v>
      </c>
      <c r="H17" s="47">
        <v>6.9583333333333335E-4</v>
      </c>
      <c r="I17" s="47">
        <v>9.5034722222222222E-4</v>
      </c>
      <c r="L17" s="33">
        <f>IF(F17&lt;1,F17*86400,F17)</f>
        <v>14.53</v>
      </c>
      <c r="M17" s="33">
        <f>IF(G17&lt;1,G17*86400,G17)</f>
        <v>36.950000000000003</v>
      </c>
      <c r="N17" s="33">
        <f>IF(H17&lt;1,H17*86400,H17)</f>
        <v>60.120000000000005</v>
      </c>
      <c r="O17" s="33">
        <f>IF(I17&lt;1,I17*86400,I17)</f>
        <v>82.11</v>
      </c>
      <c r="Q17">
        <f t="shared" si="4"/>
        <v>72.649999999999991</v>
      </c>
      <c r="R17">
        <f t="shared" si="5"/>
        <v>56.050000000000004</v>
      </c>
      <c r="S17">
        <f t="shared" si="6"/>
        <v>57.925000000000004</v>
      </c>
      <c r="T17">
        <f t="shared" si="7"/>
        <v>54.974999999999987</v>
      </c>
      <c r="W17">
        <f t="shared" si="8"/>
        <v>56.316666666666663</v>
      </c>
      <c r="X17">
        <f t="shared" si="9"/>
        <v>54.974999999999987</v>
      </c>
      <c r="Y17">
        <f t="shared" si="10"/>
        <v>57.925000000000004</v>
      </c>
      <c r="Z17">
        <f t="shared" si="11"/>
        <v>56.050000000000004</v>
      </c>
    </row>
    <row r="18" spans="3:26" x14ac:dyDescent="0.25">
      <c r="C18" t="s">
        <v>21</v>
      </c>
      <c r="D18" t="s">
        <v>35</v>
      </c>
      <c r="F18">
        <v>14.66</v>
      </c>
      <c r="G18">
        <v>37.020000000000003</v>
      </c>
      <c r="H18" s="47">
        <v>6.9606481481481472E-4</v>
      </c>
      <c r="I18" s="47">
        <v>9.5081018518518518E-4</v>
      </c>
      <c r="L18" s="33">
        <f>IF(F18&lt;1,F18*86400,F18)</f>
        <v>14.66</v>
      </c>
      <c r="M18" s="33">
        <f>IF(G18&lt;1,G18*86400,G18)</f>
        <v>37.020000000000003</v>
      </c>
      <c r="N18" s="33">
        <f>IF(H18&lt;1,H18*86400,H18)</f>
        <v>60.139999999999993</v>
      </c>
      <c r="O18" s="33">
        <f>IF(I18&lt;1,I18*86400,I18)</f>
        <v>82.15</v>
      </c>
      <c r="Q18">
        <f t="shared" si="4"/>
        <v>73.3</v>
      </c>
      <c r="R18">
        <f t="shared" si="5"/>
        <v>55.900000000000006</v>
      </c>
      <c r="S18">
        <f t="shared" si="6"/>
        <v>57.799999999999976</v>
      </c>
      <c r="T18">
        <f t="shared" si="7"/>
        <v>55.025000000000034</v>
      </c>
      <c r="W18">
        <f t="shared" si="8"/>
        <v>56.241666666666674</v>
      </c>
      <c r="X18">
        <f t="shared" si="9"/>
        <v>55.025000000000034</v>
      </c>
      <c r="Y18">
        <f t="shared" si="10"/>
        <v>57.799999999999976</v>
      </c>
      <c r="Z18">
        <f t="shared" si="11"/>
        <v>55.900000000000006</v>
      </c>
    </row>
    <row r="19" spans="3:26" x14ac:dyDescent="0.25">
      <c r="C19" t="s">
        <v>22</v>
      </c>
      <c r="D19" t="s">
        <v>35</v>
      </c>
      <c r="F19">
        <v>14.23</v>
      </c>
      <c r="G19">
        <v>36.659999999999997</v>
      </c>
      <c r="H19" s="47">
        <v>6.9444444444444447E-4</v>
      </c>
      <c r="I19" s="47">
        <v>9.511574074074074E-4</v>
      </c>
      <c r="L19" s="33">
        <f>IF(F19&lt;1,F19*86400,F19)</f>
        <v>14.23</v>
      </c>
      <c r="M19" s="33">
        <f>IF(G19&lt;1,G19*86400,G19)</f>
        <v>36.659999999999997</v>
      </c>
      <c r="N19" s="33">
        <f>IF(H19&lt;1,H19*86400,H19)</f>
        <v>60</v>
      </c>
      <c r="O19" s="33">
        <f>IF(I19&lt;1,I19*86400,I19)</f>
        <v>82.179999999999993</v>
      </c>
      <c r="Q19">
        <f t="shared" si="4"/>
        <v>71.150000000000006</v>
      </c>
      <c r="R19">
        <f t="shared" si="5"/>
        <v>56.074999999999996</v>
      </c>
      <c r="S19">
        <f t="shared" si="6"/>
        <v>58.350000000000009</v>
      </c>
      <c r="T19">
        <f t="shared" si="7"/>
        <v>55.449999999999982</v>
      </c>
      <c r="W19">
        <f t="shared" si="8"/>
        <v>56.625</v>
      </c>
      <c r="X19">
        <f t="shared" si="9"/>
        <v>55.449999999999982</v>
      </c>
      <c r="Y19">
        <f t="shared" si="10"/>
        <v>58.350000000000009</v>
      </c>
      <c r="Z19">
        <f t="shared" si="11"/>
        <v>56.074999999999996</v>
      </c>
    </row>
    <row r="20" spans="3:26" x14ac:dyDescent="0.25">
      <c r="C20" t="s">
        <v>23</v>
      </c>
      <c r="D20" t="s">
        <v>35</v>
      </c>
      <c r="F20">
        <v>14.27</v>
      </c>
      <c r="G20">
        <v>36.67</v>
      </c>
      <c r="H20" s="47">
        <v>6.9560185185185187E-4</v>
      </c>
      <c r="I20" s="47">
        <v>9.5150462962962973E-4</v>
      </c>
      <c r="L20" s="33">
        <f>IF(F20&lt;1,F20*86400,F20)</f>
        <v>14.27</v>
      </c>
      <c r="M20" s="33">
        <f>IF(G20&lt;1,G20*86400,G20)</f>
        <v>36.67</v>
      </c>
      <c r="N20" s="33">
        <f>IF(H20&lt;1,H20*86400,H20)</f>
        <v>60.1</v>
      </c>
      <c r="O20" s="33">
        <f>IF(I20&lt;1,I20*86400,I20)</f>
        <v>82.210000000000008</v>
      </c>
      <c r="Q20">
        <f t="shared" si="4"/>
        <v>71.349999999999994</v>
      </c>
      <c r="R20">
        <f t="shared" si="5"/>
        <v>56.000000000000007</v>
      </c>
      <c r="S20">
        <f t="shared" si="6"/>
        <v>58.575000000000003</v>
      </c>
      <c r="T20">
        <f t="shared" si="7"/>
        <v>55.27500000000002</v>
      </c>
      <c r="W20">
        <f t="shared" si="8"/>
        <v>56.616666666666674</v>
      </c>
      <c r="X20">
        <f t="shared" si="9"/>
        <v>55.27500000000002</v>
      </c>
      <c r="Y20">
        <f t="shared" si="10"/>
        <v>58.575000000000003</v>
      </c>
      <c r="Z20">
        <f t="shared" si="11"/>
        <v>56.000000000000007</v>
      </c>
    </row>
    <row r="21" spans="3:26" x14ac:dyDescent="0.25">
      <c r="C21" t="s">
        <v>24</v>
      </c>
      <c r="D21" t="s">
        <v>35</v>
      </c>
      <c r="F21">
        <v>13.91</v>
      </c>
      <c r="G21">
        <v>36.39</v>
      </c>
      <c r="H21" s="47">
        <v>59.76</v>
      </c>
      <c r="I21" s="47">
        <v>9.523148148148148E-4</v>
      </c>
      <c r="L21" s="33">
        <f>IF(F21&lt;1,F21*86400,F21)</f>
        <v>13.91</v>
      </c>
      <c r="M21" s="33">
        <f>IF(G21&lt;1,G21*86400,G21)</f>
        <v>36.39</v>
      </c>
      <c r="N21" s="33">
        <f>IF(H21&lt;1,H21*86400,H21)</f>
        <v>59.76</v>
      </c>
      <c r="O21" s="33">
        <f>IF(I21&lt;1,I21*86400,I21)</f>
        <v>82.28</v>
      </c>
      <c r="Q21">
        <f t="shared" si="4"/>
        <v>69.55</v>
      </c>
      <c r="R21">
        <f t="shared" si="5"/>
        <v>56.2</v>
      </c>
      <c r="S21">
        <f t="shared" si="6"/>
        <v>58.42499999999999</v>
      </c>
      <c r="T21">
        <f t="shared" si="7"/>
        <v>56.300000000000011</v>
      </c>
      <c r="W21">
        <f t="shared" si="8"/>
        <v>56.975000000000001</v>
      </c>
      <c r="X21">
        <f t="shared" si="9"/>
        <v>56.2</v>
      </c>
      <c r="Y21">
        <f t="shared" si="10"/>
        <v>58.42499999999999</v>
      </c>
      <c r="Z21">
        <f t="shared" si="11"/>
        <v>56.300000000000011</v>
      </c>
    </row>
    <row r="22" spans="3:26" x14ac:dyDescent="0.25">
      <c r="C22" t="s">
        <v>25</v>
      </c>
      <c r="D22" t="s">
        <v>35</v>
      </c>
      <c r="F22">
        <v>13.61</v>
      </c>
      <c r="G22">
        <v>36.06</v>
      </c>
      <c r="H22" s="47">
        <v>59.09</v>
      </c>
      <c r="I22" s="47">
        <v>9.5277777777777765E-4</v>
      </c>
      <c r="L22" s="33">
        <f>IF(F22&lt;1,F22*86400,F22)</f>
        <v>13.61</v>
      </c>
      <c r="M22" s="33">
        <f>IF(G22&lt;1,G22*86400,G22)</f>
        <v>36.06</v>
      </c>
      <c r="N22" s="33">
        <f>IF(H22&lt;1,H22*86400,H22)</f>
        <v>59.09</v>
      </c>
      <c r="O22" s="33">
        <f>IF(I22&lt;1,I22*86400,I22)</f>
        <v>82.32</v>
      </c>
      <c r="Q22">
        <f t="shared" si="4"/>
        <v>68.05</v>
      </c>
      <c r="R22">
        <f t="shared" si="5"/>
        <v>56.125000000000007</v>
      </c>
      <c r="S22">
        <f t="shared" si="6"/>
        <v>57.575000000000003</v>
      </c>
      <c r="T22">
        <f t="shared" si="7"/>
        <v>58.074999999999974</v>
      </c>
      <c r="W22">
        <f t="shared" si="8"/>
        <v>57.258333333333326</v>
      </c>
      <c r="X22">
        <f t="shared" si="9"/>
        <v>56.125000000000007</v>
      </c>
      <c r="Y22">
        <f t="shared" si="10"/>
        <v>58.074999999999974</v>
      </c>
      <c r="Z22">
        <f t="shared" si="11"/>
        <v>57.575000000000003</v>
      </c>
    </row>
    <row r="23" spans="3:26" x14ac:dyDescent="0.25">
      <c r="C23" t="s">
        <v>26</v>
      </c>
      <c r="D23" t="s">
        <v>35</v>
      </c>
      <c r="F23">
        <v>14.01</v>
      </c>
      <c r="G23">
        <v>36.43</v>
      </c>
      <c r="H23" s="47">
        <v>59.75</v>
      </c>
      <c r="I23" s="47">
        <v>9.5486111111111108E-4</v>
      </c>
      <c r="L23" s="33">
        <f>IF(F23&lt;1,F23*86400,F23)</f>
        <v>14.01</v>
      </c>
      <c r="M23" s="33">
        <f>IF(G23&lt;1,G23*86400,G23)</f>
        <v>36.43</v>
      </c>
      <c r="N23" s="33">
        <f>IF(H23&lt;1,H23*86400,H23)</f>
        <v>59.75</v>
      </c>
      <c r="O23" s="33">
        <f>IF(I23&lt;1,I23*86400,I23)</f>
        <v>82.5</v>
      </c>
      <c r="Q23">
        <f t="shared" si="4"/>
        <v>70.05</v>
      </c>
      <c r="R23">
        <f t="shared" si="5"/>
        <v>56.050000000000004</v>
      </c>
      <c r="S23">
        <f t="shared" si="6"/>
        <v>58.3</v>
      </c>
      <c r="T23">
        <f t="shared" si="7"/>
        <v>56.875</v>
      </c>
      <c r="W23">
        <f t="shared" si="8"/>
        <v>57.074999999999996</v>
      </c>
      <c r="X23">
        <f t="shared" si="9"/>
        <v>56.050000000000004</v>
      </c>
      <c r="Y23">
        <f t="shared" si="10"/>
        <v>58.3</v>
      </c>
      <c r="Z23">
        <f t="shared" si="11"/>
        <v>56.875</v>
      </c>
    </row>
    <row r="24" spans="3:26" x14ac:dyDescent="0.25">
      <c r="C24" t="s">
        <v>27</v>
      </c>
      <c r="D24" t="s">
        <v>35</v>
      </c>
      <c r="F24">
        <v>14.61</v>
      </c>
      <c r="G24">
        <v>37.01</v>
      </c>
      <c r="H24" s="47">
        <v>6.9756944444444434E-4</v>
      </c>
      <c r="I24" s="47">
        <v>9.5729166666666673E-4</v>
      </c>
      <c r="L24" s="33">
        <f>IF(F24&lt;1,F24*86400,F24)</f>
        <v>14.61</v>
      </c>
      <c r="M24" s="33">
        <f>IF(G24&lt;1,G24*86400,G24)</f>
        <v>37.01</v>
      </c>
      <c r="N24" s="33">
        <f>IF(H24&lt;1,H24*86400,H24)</f>
        <v>60.269999999999989</v>
      </c>
      <c r="O24" s="33">
        <f>IF(I24&lt;1,I24*86400,I24)</f>
        <v>82.710000000000008</v>
      </c>
      <c r="Q24">
        <f t="shared" si="4"/>
        <v>73.05</v>
      </c>
      <c r="R24">
        <f t="shared" si="5"/>
        <v>55.999999999999993</v>
      </c>
      <c r="S24">
        <f t="shared" si="6"/>
        <v>58.149999999999977</v>
      </c>
      <c r="T24">
        <f t="shared" si="7"/>
        <v>56.100000000000044</v>
      </c>
      <c r="W24">
        <f t="shared" si="8"/>
        <v>56.750000000000007</v>
      </c>
      <c r="X24">
        <f t="shared" si="9"/>
        <v>55.999999999999993</v>
      </c>
      <c r="Y24">
        <f t="shared" si="10"/>
        <v>58.149999999999977</v>
      </c>
      <c r="Z24">
        <f t="shared" si="11"/>
        <v>56.100000000000044</v>
      </c>
    </row>
    <row r="25" spans="3:26" x14ac:dyDescent="0.25">
      <c r="C25" t="s">
        <v>28</v>
      </c>
      <c r="D25" t="s">
        <v>35</v>
      </c>
      <c r="F25">
        <v>13.61</v>
      </c>
      <c r="G25">
        <v>36</v>
      </c>
      <c r="H25" s="47">
        <v>59.12</v>
      </c>
      <c r="I25" s="47">
        <v>9.5775462962962958E-4</v>
      </c>
      <c r="L25" s="33">
        <f>IF(F25&lt;1,F25*86400,F25)</f>
        <v>13.61</v>
      </c>
      <c r="M25" s="33">
        <f>IF(G25&lt;1,G25*86400,G25)</f>
        <v>36</v>
      </c>
      <c r="N25" s="33">
        <f>IF(H25&lt;1,H25*86400,H25)</f>
        <v>59.12</v>
      </c>
      <c r="O25" s="33">
        <f>IF(I25&lt;1,I25*86400,I25)</f>
        <v>82.75</v>
      </c>
      <c r="Q25">
        <f t="shared" si="4"/>
        <v>68.05</v>
      </c>
      <c r="R25">
        <f t="shared" si="5"/>
        <v>55.975000000000001</v>
      </c>
      <c r="S25">
        <f t="shared" si="6"/>
        <v>57.79999999999999</v>
      </c>
      <c r="T25">
        <f t="shared" si="7"/>
        <v>59.07500000000001</v>
      </c>
      <c r="W25">
        <f t="shared" si="8"/>
        <v>57.616666666666667</v>
      </c>
      <c r="X25">
        <f t="shared" si="9"/>
        <v>55.975000000000001</v>
      </c>
      <c r="Y25">
        <f t="shared" si="10"/>
        <v>59.07500000000001</v>
      </c>
      <c r="Z25">
        <f t="shared" si="11"/>
        <v>57.79999999999999</v>
      </c>
    </row>
    <row r="26" spans="3:26" x14ac:dyDescent="0.25">
      <c r="C26" t="s">
        <v>29</v>
      </c>
      <c r="D26" t="s">
        <v>35</v>
      </c>
      <c r="F26">
        <v>14.23</v>
      </c>
      <c r="G26">
        <v>36.57</v>
      </c>
      <c r="H26" s="47">
        <v>59.94</v>
      </c>
      <c r="I26" s="47">
        <v>9.5821759259259254E-4</v>
      </c>
      <c r="L26" s="33">
        <f>IF(F26&lt;1,F26*86400,F26)</f>
        <v>14.23</v>
      </c>
      <c r="M26" s="33">
        <f>IF(G26&lt;1,G26*86400,G26)</f>
        <v>36.57</v>
      </c>
      <c r="N26" s="33">
        <f>IF(H26&lt;1,H26*86400,H26)</f>
        <v>59.94</v>
      </c>
      <c r="O26" s="33">
        <f>IF(I26&lt;1,I26*86400,I26)</f>
        <v>82.789999999999992</v>
      </c>
      <c r="Q26">
        <f t="shared" si="4"/>
        <v>71.150000000000006</v>
      </c>
      <c r="R26">
        <f t="shared" si="5"/>
        <v>55.849999999999994</v>
      </c>
      <c r="S26">
        <f t="shared" si="6"/>
        <v>58.42499999999999</v>
      </c>
      <c r="T26">
        <f t="shared" si="7"/>
        <v>57.124999999999986</v>
      </c>
      <c r="W26">
        <f t="shared" si="8"/>
        <v>57.133333333333326</v>
      </c>
      <c r="X26">
        <f t="shared" si="9"/>
        <v>55.849999999999994</v>
      </c>
      <c r="Y26">
        <f t="shared" si="10"/>
        <v>58.42499999999999</v>
      </c>
      <c r="Z26">
        <f t="shared" si="11"/>
        <v>57.124999999999986</v>
      </c>
    </row>
    <row r="27" spans="3:26" x14ac:dyDescent="0.25">
      <c r="C27" t="s">
        <v>30</v>
      </c>
      <c r="D27" t="s">
        <v>35</v>
      </c>
      <c r="F27">
        <v>13.69</v>
      </c>
      <c r="G27">
        <v>36.11</v>
      </c>
      <c r="H27" s="47">
        <v>59.69</v>
      </c>
      <c r="I27" s="47">
        <v>9.638888888888888E-4</v>
      </c>
      <c r="L27" s="33">
        <f>IF(F27&lt;1,F27*86400,F27)</f>
        <v>13.69</v>
      </c>
      <c r="M27" s="33">
        <f>IF(G27&lt;1,G27*86400,G27)</f>
        <v>36.11</v>
      </c>
      <c r="N27" s="33">
        <f>IF(H27&lt;1,H27*86400,H27)</f>
        <v>59.69</v>
      </c>
      <c r="O27" s="33">
        <f>IF(I27&lt;1,I27*86400,I27)</f>
        <v>83.279999999999987</v>
      </c>
      <c r="Q27">
        <f t="shared" si="4"/>
        <v>68.45</v>
      </c>
      <c r="R27">
        <f t="shared" si="5"/>
        <v>56.050000000000004</v>
      </c>
      <c r="S27">
        <f t="shared" si="6"/>
        <v>58.949999999999996</v>
      </c>
      <c r="T27">
        <f t="shared" si="7"/>
        <v>58.974999999999973</v>
      </c>
      <c r="W27">
        <f t="shared" si="8"/>
        <v>57.991666666666653</v>
      </c>
      <c r="X27">
        <f t="shared" si="9"/>
        <v>56.050000000000004</v>
      </c>
      <c r="Y27">
        <f t="shared" si="10"/>
        <v>58.974999999999973</v>
      </c>
      <c r="Z27">
        <f t="shared" si="11"/>
        <v>58.949999999999996</v>
      </c>
    </row>
    <row r="28" spans="3:26" x14ac:dyDescent="0.25">
      <c r="C28" t="s">
        <v>31</v>
      </c>
      <c r="F28">
        <v>13.94</v>
      </c>
      <c r="G28">
        <v>36.25</v>
      </c>
      <c r="H28">
        <v>59.66</v>
      </c>
      <c r="I28" s="31">
        <v>9.7303240740740737E-4</v>
      </c>
      <c r="L28" s="33">
        <f>IF(F28&lt;1,F28*86400,F28)</f>
        <v>13.94</v>
      </c>
      <c r="M28" s="33">
        <f>IF(G28&lt;1,G28*86400,G28)</f>
        <v>36.25</v>
      </c>
      <c r="N28" s="33">
        <f>IF(H28&lt;1,H28*86400,H28)</f>
        <v>59.66</v>
      </c>
      <c r="O28" s="33">
        <f>IF(I28&lt;1,I28*86400,I28)</f>
        <v>84.07</v>
      </c>
      <c r="Q28">
        <f t="shared" si="4"/>
        <v>69.7</v>
      </c>
      <c r="R28">
        <f t="shared" si="5"/>
        <v>55.775000000000006</v>
      </c>
      <c r="S28">
        <f t="shared" si="6"/>
        <v>58.524999999999991</v>
      </c>
      <c r="T28">
        <f t="shared" si="7"/>
        <v>61.024999999999991</v>
      </c>
      <c r="W28">
        <f t="shared" si="8"/>
        <v>58.441666666666663</v>
      </c>
      <c r="X28">
        <f t="shared" si="9"/>
        <v>55.775000000000006</v>
      </c>
      <c r="Y28">
        <f t="shared" si="10"/>
        <v>61.024999999999991</v>
      </c>
      <c r="Z28">
        <f t="shared" si="11"/>
        <v>58.524999999999991</v>
      </c>
    </row>
    <row r="30" spans="3:26" x14ac:dyDescent="0.25">
      <c r="G30">
        <v>400</v>
      </c>
      <c r="H30">
        <v>800</v>
      </c>
      <c r="I30">
        <v>1200</v>
      </c>
      <c r="M30">
        <f>G30-F30</f>
        <v>400</v>
      </c>
      <c r="N30">
        <f>H30-G30</f>
        <v>400</v>
      </c>
      <c r="O30">
        <f>I30-H30</f>
        <v>400</v>
      </c>
    </row>
    <row r="31" spans="3:26" x14ac:dyDescent="0.25">
      <c r="C31" t="s">
        <v>64</v>
      </c>
      <c r="D31" t="s">
        <v>34</v>
      </c>
      <c r="G31">
        <v>24.62</v>
      </c>
      <c r="H31">
        <v>47.33</v>
      </c>
      <c r="I31" s="31">
        <v>8.0949074074074072E-4</v>
      </c>
      <c r="M31">
        <f>IF(G31&lt;1,G31*86400,G31)</f>
        <v>24.62</v>
      </c>
      <c r="N31">
        <f>IF(H31&lt;1,H31*86400,H31)</f>
        <v>47.33</v>
      </c>
      <c r="O31">
        <f>IF(I31&lt;1,I31*86400,I31)</f>
        <v>69.94</v>
      </c>
      <c r="Q31">
        <f>(K31/L$1*1000)</f>
        <v>0</v>
      </c>
      <c r="R31">
        <f>((M31-K31)/M$30*1000)</f>
        <v>61.55</v>
      </c>
      <c r="S31">
        <f>((N31-M31)/N$30*1000)</f>
        <v>56.774999999999991</v>
      </c>
      <c r="T31">
        <f>((O31-N31)/O$30*1000)</f>
        <v>56.524999999999999</v>
      </c>
      <c r="W31">
        <f>AVERAGE(R31:T31)</f>
        <v>58.283333333333331</v>
      </c>
      <c r="X31">
        <f>SMALL(R31:T31,1)</f>
        <v>56.524999999999999</v>
      </c>
      <c r="Y31">
        <f>LARGE(R31:T31,1)</f>
        <v>61.55</v>
      </c>
      <c r="Z31">
        <f>MEDIAN(R31:T31)</f>
        <v>56.774999999999991</v>
      </c>
    </row>
    <row r="32" spans="3:26" x14ac:dyDescent="0.25">
      <c r="C32" t="s">
        <v>65</v>
      </c>
      <c r="D32" t="s">
        <v>34</v>
      </c>
      <c r="G32">
        <v>25.07</v>
      </c>
      <c r="H32">
        <v>47.67</v>
      </c>
      <c r="I32" s="31">
        <v>8.1157407407407404E-4</v>
      </c>
      <c r="M32">
        <f>IF(G32&lt;1,G32*86400,G32)</f>
        <v>25.07</v>
      </c>
      <c r="N32">
        <f>IF(H32&lt;1,H32*86400,H32)</f>
        <v>47.67</v>
      </c>
      <c r="O32">
        <f>IF(I32&lt;1,I32*86400,I32)</f>
        <v>70.11999999999999</v>
      </c>
      <c r="Q32">
        <f>(K32/L$1*1000)</f>
        <v>0</v>
      </c>
      <c r="R32">
        <f>((M32-K32)/M$30*1000)</f>
        <v>62.674999999999997</v>
      </c>
      <c r="S32">
        <f>((N32-M32)/N$30*1000)</f>
        <v>56.5</v>
      </c>
      <c r="T32">
        <f>((O32-N32)/O$30*1000)</f>
        <v>56.124999999999972</v>
      </c>
      <c r="W32">
        <f t="shared" ref="W32:W44" si="12">AVERAGE(R32:T32)</f>
        <v>58.433333333333316</v>
      </c>
      <c r="X32">
        <f t="shared" ref="X32:X44" si="13">SMALL(R32:T32,1)</f>
        <v>56.124999999999972</v>
      </c>
      <c r="Y32">
        <f t="shared" ref="Y32:Y44" si="14">LARGE(R32:T32,1)</f>
        <v>62.674999999999997</v>
      </c>
      <c r="Z32">
        <f t="shared" ref="Z32:Z44" si="15">MEDIAN(R32:T32)</f>
        <v>56.5</v>
      </c>
    </row>
    <row r="33" spans="3:26" x14ac:dyDescent="0.25">
      <c r="C33" t="s">
        <v>66</v>
      </c>
      <c r="D33" t="s">
        <v>34</v>
      </c>
      <c r="G33">
        <v>25.1</v>
      </c>
      <c r="H33">
        <v>47.67</v>
      </c>
      <c r="I33" s="31">
        <v>8.1284722222222229E-4</v>
      </c>
      <c r="M33">
        <f>IF(G33&lt;1,G33*86400,G33)</f>
        <v>25.1</v>
      </c>
      <c r="N33">
        <f>IF(H33&lt;1,H33*86400,H33)</f>
        <v>47.67</v>
      </c>
      <c r="O33">
        <f>IF(I33&lt;1,I33*86400,I33)</f>
        <v>70.23</v>
      </c>
      <c r="Q33">
        <f>(K33/L$1*1000)</f>
        <v>0</v>
      </c>
      <c r="R33">
        <f>((M33-K33)/M$30*1000)</f>
        <v>62.75</v>
      </c>
      <c r="S33">
        <f>((N33-M33)/N$30*1000)</f>
        <v>56.425000000000004</v>
      </c>
      <c r="T33">
        <f>((O33-N33)/O$30*1000)</f>
        <v>56.400000000000006</v>
      </c>
      <c r="W33">
        <f t="shared" si="12"/>
        <v>58.525000000000006</v>
      </c>
      <c r="X33">
        <f t="shared" si="13"/>
        <v>56.400000000000006</v>
      </c>
      <c r="Y33">
        <f t="shared" si="14"/>
        <v>62.75</v>
      </c>
      <c r="Z33">
        <f t="shared" si="15"/>
        <v>56.425000000000004</v>
      </c>
    </row>
    <row r="34" spans="3:26" x14ac:dyDescent="0.25">
      <c r="C34" t="s">
        <v>67</v>
      </c>
      <c r="D34" t="s">
        <v>34</v>
      </c>
      <c r="G34">
        <v>25.32</v>
      </c>
      <c r="H34">
        <v>47.95</v>
      </c>
      <c r="I34" s="31">
        <v>8.1354166666666673E-4</v>
      </c>
      <c r="M34">
        <f>IF(G34&lt;1,G34*86400,G34)</f>
        <v>25.32</v>
      </c>
      <c r="N34">
        <f>IF(H34&lt;1,H34*86400,H34)</f>
        <v>47.95</v>
      </c>
      <c r="O34">
        <f>IF(I34&lt;1,I34*86400,I34)</f>
        <v>70.290000000000006</v>
      </c>
      <c r="Q34">
        <f>(K34/L$1*1000)</f>
        <v>0</v>
      </c>
      <c r="R34">
        <f>((M34-K34)/M$30*1000)</f>
        <v>63.3</v>
      </c>
      <c r="S34">
        <f>((N34-M34)/N$30*1000)</f>
        <v>56.57500000000001</v>
      </c>
      <c r="T34">
        <f>((O34-N34)/O$30*1000)</f>
        <v>55.850000000000009</v>
      </c>
      <c r="W34">
        <f t="shared" si="12"/>
        <v>58.57500000000001</v>
      </c>
      <c r="X34">
        <f t="shared" si="13"/>
        <v>55.850000000000009</v>
      </c>
      <c r="Y34">
        <f t="shared" si="14"/>
        <v>63.3</v>
      </c>
      <c r="Z34">
        <f t="shared" si="15"/>
        <v>56.57500000000001</v>
      </c>
    </row>
    <row r="35" spans="3:26" x14ac:dyDescent="0.25">
      <c r="C35" t="s">
        <v>68</v>
      </c>
      <c r="D35" t="s">
        <v>34</v>
      </c>
      <c r="G35">
        <v>25.42</v>
      </c>
      <c r="H35">
        <v>48.05</v>
      </c>
      <c r="I35" s="31">
        <v>8.1493055555555561E-4</v>
      </c>
      <c r="M35">
        <f>IF(G35&lt;1,G35*86400,G35)</f>
        <v>25.42</v>
      </c>
      <c r="N35">
        <f>IF(H35&lt;1,H35*86400,H35)</f>
        <v>48.05</v>
      </c>
      <c r="O35">
        <f>IF(I35&lt;1,I35*86400,I35)</f>
        <v>70.410000000000011</v>
      </c>
      <c r="Q35">
        <f>(K35/L$1*1000)</f>
        <v>0</v>
      </c>
      <c r="R35">
        <f>((M35-K35)/M$30*1000)</f>
        <v>63.550000000000011</v>
      </c>
      <c r="S35">
        <f>((N35-M35)/N$30*1000)</f>
        <v>56.574999999999989</v>
      </c>
      <c r="T35">
        <f>((O35-N35)/O$30*1000)</f>
        <v>55.900000000000034</v>
      </c>
      <c r="W35">
        <f t="shared" si="12"/>
        <v>58.675000000000011</v>
      </c>
      <c r="X35">
        <f t="shared" si="13"/>
        <v>55.900000000000034</v>
      </c>
      <c r="Y35">
        <f t="shared" si="14"/>
        <v>63.550000000000011</v>
      </c>
      <c r="Z35">
        <f t="shared" si="15"/>
        <v>56.574999999999989</v>
      </c>
    </row>
    <row r="36" spans="3:26" x14ac:dyDescent="0.25">
      <c r="C36" t="s">
        <v>69</v>
      </c>
      <c r="D36" t="s">
        <v>34</v>
      </c>
      <c r="G36">
        <v>25.29</v>
      </c>
      <c r="H36">
        <v>48</v>
      </c>
      <c r="I36" s="31">
        <v>8.155092592592592E-4</v>
      </c>
      <c r="M36">
        <f>IF(G36&lt;1,G36*86400,G36)</f>
        <v>25.29</v>
      </c>
      <c r="N36">
        <f>IF(H36&lt;1,H36*86400,H36)</f>
        <v>48</v>
      </c>
      <c r="O36">
        <f>IF(I36&lt;1,I36*86400,I36)</f>
        <v>70.459999999999994</v>
      </c>
      <c r="Q36">
        <f>(K36/L$1*1000)</f>
        <v>0</v>
      </c>
      <c r="R36">
        <f>((M36-K36)/M$30*1000)</f>
        <v>63.225000000000001</v>
      </c>
      <c r="S36">
        <f>((N36-M36)/N$30*1000)</f>
        <v>56.774999999999999</v>
      </c>
      <c r="T36">
        <f>((O36-N36)/O$30*1000)</f>
        <v>56.149999999999984</v>
      </c>
      <c r="W36">
        <f t="shared" si="12"/>
        <v>58.716666666666661</v>
      </c>
      <c r="X36">
        <f t="shared" si="13"/>
        <v>56.149999999999984</v>
      </c>
      <c r="Y36">
        <f t="shared" si="14"/>
        <v>63.225000000000001</v>
      </c>
      <c r="Z36">
        <f t="shared" si="15"/>
        <v>56.774999999999999</v>
      </c>
    </row>
    <row r="37" spans="3:26" x14ac:dyDescent="0.25">
      <c r="C37" t="s">
        <v>70</v>
      </c>
      <c r="D37" t="s">
        <v>34</v>
      </c>
      <c r="G37">
        <v>25.86</v>
      </c>
      <c r="H37">
        <v>48.66</v>
      </c>
      <c r="I37" s="31">
        <v>8.1770833333333337E-4</v>
      </c>
      <c r="M37">
        <f>IF(G37&lt;1,G37*86400,G37)</f>
        <v>25.86</v>
      </c>
      <c r="N37">
        <f>IF(H37&lt;1,H37*86400,H37)</f>
        <v>48.66</v>
      </c>
      <c r="O37">
        <f>IF(I37&lt;1,I37*86400,I37)</f>
        <v>70.650000000000006</v>
      </c>
      <c r="Q37">
        <f>(K37/L$1*1000)</f>
        <v>0</v>
      </c>
      <c r="R37">
        <f>((M37-K37)/M$30*1000)</f>
        <v>64.650000000000006</v>
      </c>
      <c r="S37">
        <f>((N37-M37)/N$30*1000)</f>
        <v>56.999999999999993</v>
      </c>
      <c r="T37">
        <f>((O37-N37)/O$30*1000)</f>
        <v>54.975000000000023</v>
      </c>
      <c r="W37">
        <f t="shared" si="12"/>
        <v>58.875000000000007</v>
      </c>
      <c r="X37">
        <f t="shared" si="13"/>
        <v>54.975000000000023</v>
      </c>
      <c r="Y37">
        <f t="shared" si="14"/>
        <v>64.650000000000006</v>
      </c>
      <c r="Z37">
        <f t="shared" si="15"/>
        <v>56.999999999999993</v>
      </c>
    </row>
    <row r="38" spans="3:26" x14ac:dyDescent="0.25">
      <c r="C38" t="s">
        <v>71</v>
      </c>
      <c r="D38" t="s">
        <v>34</v>
      </c>
      <c r="G38">
        <v>24.58</v>
      </c>
      <c r="H38">
        <v>47.35</v>
      </c>
      <c r="I38" s="31">
        <v>8.1875000000000003E-4</v>
      </c>
      <c r="M38">
        <f>IF(G38&lt;1,G38*86400,G38)</f>
        <v>24.58</v>
      </c>
      <c r="N38">
        <f>IF(H38&lt;1,H38*86400,H38)</f>
        <v>47.35</v>
      </c>
      <c r="O38">
        <f>IF(I38&lt;1,I38*86400,I38)</f>
        <v>70.740000000000009</v>
      </c>
      <c r="Q38">
        <f>(K38/L$1*1000)</f>
        <v>0</v>
      </c>
      <c r="R38">
        <f>((M38-K38)/M$30*1000)</f>
        <v>61.449999999999996</v>
      </c>
      <c r="S38">
        <f>((N38-M38)/N$30*1000)</f>
        <v>56.925000000000011</v>
      </c>
      <c r="T38">
        <f>((O38-N38)/O$30*1000)</f>
        <v>58.475000000000023</v>
      </c>
      <c r="W38">
        <f t="shared" si="12"/>
        <v>58.95000000000001</v>
      </c>
      <c r="X38">
        <f t="shared" si="13"/>
        <v>56.925000000000011</v>
      </c>
      <c r="Y38">
        <f t="shared" si="14"/>
        <v>61.449999999999996</v>
      </c>
      <c r="Z38">
        <f t="shared" si="15"/>
        <v>58.475000000000023</v>
      </c>
    </row>
    <row r="39" spans="3:26" x14ac:dyDescent="0.25">
      <c r="C39" t="s">
        <v>72</v>
      </c>
      <c r="D39" t="s">
        <v>34</v>
      </c>
      <c r="G39">
        <v>25.55</v>
      </c>
      <c r="H39">
        <v>48.37</v>
      </c>
      <c r="I39" s="31">
        <v>8.2372685185185186E-4</v>
      </c>
      <c r="M39">
        <f>IF(G39&lt;1,G39*86400,G39)</f>
        <v>25.55</v>
      </c>
      <c r="N39">
        <f>IF(H39&lt;1,H39*86400,H39)</f>
        <v>48.37</v>
      </c>
      <c r="O39">
        <f>IF(I39&lt;1,I39*86400,I39)</f>
        <v>71.17</v>
      </c>
      <c r="Q39">
        <f>(K39/L$1*1000)</f>
        <v>0</v>
      </c>
      <c r="R39">
        <f>((M39-K39)/M$30*1000)</f>
        <v>63.875</v>
      </c>
      <c r="S39">
        <f>((N39-M39)/N$30*1000)</f>
        <v>57.04999999999999</v>
      </c>
      <c r="T39">
        <f>((O39-N39)/O$30*1000)</f>
        <v>57.000000000000007</v>
      </c>
      <c r="W39">
        <f t="shared" si="12"/>
        <v>59.30833333333333</v>
      </c>
      <c r="X39">
        <f t="shared" si="13"/>
        <v>57.000000000000007</v>
      </c>
      <c r="Y39">
        <f t="shared" si="14"/>
        <v>63.875</v>
      </c>
      <c r="Z39">
        <f t="shared" si="15"/>
        <v>57.04999999999999</v>
      </c>
    </row>
    <row r="40" spans="3:26" x14ac:dyDescent="0.25">
      <c r="C40" t="s">
        <v>73</v>
      </c>
      <c r="D40" t="s">
        <v>34</v>
      </c>
      <c r="G40">
        <v>25.58</v>
      </c>
      <c r="H40">
        <v>48.43</v>
      </c>
      <c r="I40" s="31">
        <v>8.2766203703703702E-4</v>
      </c>
      <c r="M40">
        <f>IF(G40&lt;1,G40*86400,G40)</f>
        <v>25.58</v>
      </c>
      <c r="N40">
        <f>IF(H40&lt;1,H40*86400,H40)</f>
        <v>48.43</v>
      </c>
      <c r="O40">
        <f>IF(I40&lt;1,I40*86400,I40)</f>
        <v>71.510000000000005</v>
      </c>
      <c r="Q40">
        <f>(K40/L$1*1000)</f>
        <v>0</v>
      </c>
      <c r="R40">
        <f>((M40-K40)/M$30*1000)</f>
        <v>63.949999999999996</v>
      </c>
      <c r="S40">
        <f>((N40-M40)/N$30*1000)</f>
        <v>57.125</v>
      </c>
      <c r="T40">
        <f>((O40-N40)/O$30*1000)</f>
        <v>57.700000000000017</v>
      </c>
      <c r="W40">
        <f t="shared" si="12"/>
        <v>59.591666666666669</v>
      </c>
      <c r="X40">
        <f t="shared" si="13"/>
        <v>57.125</v>
      </c>
      <c r="Y40">
        <f t="shared" si="14"/>
        <v>63.949999999999996</v>
      </c>
      <c r="Z40">
        <f t="shared" si="15"/>
        <v>57.700000000000017</v>
      </c>
    </row>
    <row r="41" spans="3:26" x14ac:dyDescent="0.25">
      <c r="C41" t="s">
        <v>74</v>
      </c>
      <c r="D41" t="s">
        <v>34</v>
      </c>
      <c r="G41">
        <v>25.34</v>
      </c>
      <c r="H41">
        <v>48.26</v>
      </c>
      <c r="I41" s="31">
        <v>8.2858796296296294E-4</v>
      </c>
      <c r="M41">
        <f>IF(G41&lt;1,G41*86400,G41)</f>
        <v>25.34</v>
      </c>
      <c r="N41">
        <f>IF(H41&lt;1,H41*86400,H41)</f>
        <v>48.26</v>
      </c>
      <c r="O41">
        <f>IF(I41&lt;1,I41*86400,I41)</f>
        <v>71.59</v>
      </c>
      <c r="Q41">
        <f>(K41/L$1*1000)</f>
        <v>0</v>
      </c>
      <c r="R41">
        <f>((M41-K41)/M$30*1000)</f>
        <v>63.35</v>
      </c>
      <c r="S41">
        <f>((N41-M41)/N$30*1000)</f>
        <v>57.3</v>
      </c>
      <c r="T41">
        <f>((O41-N41)/O$30*1000)</f>
        <v>58.325000000000017</v>
      </c>
      <c r="W41">
        <f t="shared" si="12"/>
        <v>59.658333333333339</v>
      </c>
      <c r="X41">
        <f t="shared" si="13"/>
        <v>57.3</v>
      </c>
      <c r="Y41">
        <f t="shared" si="14"/>
        <v>63.35</v>
      </c>
      <c r="Z41">
        <f t="shared" si="15"/>
        <v>58.325000000000017</v>
      </c>
    </row>
    <row r="42" spans="3:26" x14ac:dyDescent="0.25">
      <c r="C42" t="s">
        <v>75</v>
      </c>
      <c r="D42" t="s">
        <v>34</v>
      </c>
      <c r="G42">
        <v>25.63</v>
      </c>
      <c r="H42">
        <v>48.69</v>
      </c>
      <c r="I42" s="31">
        <v>8.290509259259259E-4</v>
      </c>
      <c r="M42">
        <f>IF(G42&lt;1,G42*86400,G42)</f>
        <v>25.63</v>
      </c>
      <c r="N42">
        <f>IF(H42&lt;1,H42*86400,H42)</f>
        <v>48.69</v>
      </c>
      <c r="O42">
        <f>IF(I42&lt;1,I42*86400,I42)</f>
        <v>71.63</v>
      </c>
      <c r="Q42">
        <f>(K42/L$1*1000)</f>
        <v>0</v>
      </c>
      <c r="R42">
        <f>((M42-K42)/M$30*1000)</f>
        <v>64.074999999999989</v>
      </c>
      <c r="S42">
        <f>((N42-M42)/N$30*1000)</f>
        <v>57.65</v>
      </c>
      <c r="T42">
        <f>((O42-N42)/O$30*1000)</f>
        <v>57.349999999999994</v>
      </c>
      <c r="W42">
        <f t="shared" si="12"/>
        <v>59.691666666666663</v>
      </c>
      <c r="X42">
        <f t="shared" si="13"/>
        <v>57.349999999999994</v>
      </c>
      <c r="Y42">
        <f t="shared" si="14"/>
        <v>64.074999999999989</v>
      </c>
      <c r="Z42">
        <f t="shared" si="15"/>
        <v>57.65</v>
      </c>
    </row>
    <row r="43" spans="3:26" x14ac:dyDescent="0.25">
      <c r="C43" t="s">
        <v>76</v>
      </c>
      <c r="D43" t="s">
        <v>34</v>
      </c>
      <c r="G43">
        <v>25.54</v>
      </c>
      <c r="H43">
        <v>48.39</v>
      </c>
      <c r="I43" s="31">
        <v>8.336805555555555E-4</v>
      </c>
      <c r="M43">
        <f>IF(G43&lt;1,G43*86400,G43)</f>
        <v>25.54</v>
      </c>
      <c r="N43">
        <f>IF(H43&lt;1,H43*86400,H43)</f>
        <v>48.39</v>
      </c>
      <c r="O43">
        <f>IF(I43&lt;1,I43*86400,I43)</f>
        <v>72.03</v>
      </c>
      <c r="Q43">
        <f>(K43/L$1*1000)</f>
        <v>0</v>
      </c>
      <c r="R43">
        <f>((M43-K43)/M$30*1000)</f>
        <v>63.85</v>
      </c>
      <c r="S43">
        <f>((N43-M43)/N$30*1000)</f>
        <v>57.125</v>
      </c>
      <c r="T43">
        <f>((O43-N43)/O$30*1000)</f>
        <v>59.1</v>
      </c>
      <c r="W43">
        <f t="shared" si="12"/>
        <v>60.024999999999999</v>
      </c>
      <c r="X43">
        <f t="shared" si="13"/>
        <v>57.125</v>
      </c>
      <c r="Y43">
        <f t="shared" si="14"/>
        <v>63.85</v>
      </c>
      <c r="Z43">
        <f t="shared" si="15"/>
        <v>59.1</v>
      </c>
    </row>
    <row r="44" spans="3:26" x14ac:dyDescent="0.25">
      <c r="C44" t="s">
        <v>77</v>
      </c>
      <c r="D44" t="s">
        <v>34</v>
      </c>
      <c r="G44">
        <v>25.36</v>
      </c>
      <c r="H44">
        <v>48.36</v>
      </c>
      <c r="I44" s="31">
        <v>8.6203703703703703E-4</v>
      </c>
      <c r="M44">
        <f>IF(G44&lt;1,G44*86400,G44)</f>
        <v>25.36</v>
      </c>
      <c r="N44">
        <f>IF(H44&lt;1,H44*86400,H44)</f>
        <v>48.36</v>
      </c>
      <c r="O44">
        <f>IF(I44&lt;1,I44*86400,I44)</f>
        <v>74.48</v>
      </c>
      <c r="Q44">
        <f>(K44/L$1*1000)</f>
        <v>0</v>
      </c>
      <c r="R44">
        <f>((M44-K44)/M$30*1000)</f>
        <v>63.4</v>
      </c>
      <c r="S44">
        <f>((N44-M44)/N$30*1000)</f>
        <v>57.5</v>
      </c>
      <c r="T44">
        <f>((O44-N44)/O$30*1000)</f>
        <v>65.300000000000011</v>
      </c>
      <c r="W44">
        <f t="shared" si="12"/>
        <v>62.06666666666667</v>
      </c>
      <c r="X44">
        <f t="shared" si="13"/>
        <v>57.5</v>
      </c>
      <c r="Y44">
        <f t="shared" si="14"/>
        <v>65.300000000000011</v>
      </c>
      <c r="Z44">
        <f t="shared" si="15"/>
        <v>63.4</v>
      </c>
    </row>
    <row r="48" spans="3:26" x14ac:dyDescent="0.25">
      <c r="G48">
        <v>400</v>
      </c>
      <c r="H48">
        <v>800</v>
      </c>
      <c r="I48">
        <v>1200</v>
      </c>
      <c r="M48">
        <f>G48-F48</f>
        <v>400</v>
      </c>
      <c r="N48">
        <f>H48-G48</f>
        <v>400</v>
      </c>
      <c r="O48">
        <f>I48-H48</f>
        <v>400</v>
      </c>
    </row>
    <row r="49" spans="3:26" x14ac:dyDescent="0.25">
      <c r="C49" t="s">
        <v>78</v>
      </c>
      <c r="D49" t="s">
        <v>35</v>
      </c>
      <c r="G49">
        <v>24.12</v>
      </c>
      <c r="H49">
        <v>46.48</v>
      </c>
      <c r="I49" s="31">
        <v>8.0474537037037049E-4</v>
      </c>
      <c r="M49">
        <f>IF(G49&lt;1,G49*86400,G49)</f>
        <v>24.12</v>
      </c>
      <c r="N49">
        <f>IF(H49&lt;1,H49*86400,H49)</f>
        <v>46.48</v>
      </c>
      <c r="O49">
        <f>IF(I49&lt;1,I49*86400,I49)</f>
        <v>69.530000000000015</v>
      </c>
      <c r="Q49">
        <f>(K49/L$1*1000)</f>
        <v>0</v>
      </c>
      <c r="R49">
        <f>((M49-K49)/M$48*1000)</f>
        <v>60.3</v>
      </c>
      <c r="S49">
        <f>((N49-M49)/N$48*1000)</f>
        <v>55.899999999999991</v>
      </c>
      <c r="T49">
        <f>((O49-N49)/O$48*1000)</f>
        <v>57.625000000000043</v>
      </c>
      <c r="W49">
        <f t="shared" ref="W49" si="16">AVERAGE(R49:T49)</f>
        <v>57.941666666666684</v>
      </c>
      <c r="X49">
        <f t="shared" ref="X49" si="17">SMALL(R49:T49,1)</f>
        <v>55.899999999999991</v>
      </c>
      <c r="Y49">
        <f t="shared" ref="Y49" si="18">LARGE(R49:T49,1)</f>
        <v>60.3</v>
      </c>
      <c r="Z49">
        <f t="shared" ref="Z49" si="19">MEDIAN(R49:T49)</f>
        <v>57.625000000000043</v>
      </c>
    </row>
    <row r="50" spans="3:26" x14ac:dyDescent="0.25">
      <c r="C50" t="s">
        <v>79</v>
      </c>
      <c r="D50" t="s">
        <v>35</v>
      </c>
      <c r="G50">
        <v>24.35</v>
      </c>
      <c r="H50">
        <v>46.8</v>
      </c>
      <c r="I50" s="31">
        <v>8.0636574074074074E-4</v>
      </c>
      <c r="M50">
        <f>IF(G50&lt;1,G50*86400,G50)</f>
        <v>24.35</v>
      </c>
      <c r="N50">
        <f>IF(H50&lt;1,H50*86400,H50)</f>
        <v>46.8</v>
      </c>
      <c r="O50">
        <f>IF(I50&lt;1,I50*86400,I50)</f>
        <v>69.67</v>
      </c>
      <c r="Q50">
        <f>(K50/L$1*1000)</f>
        <v>0</v>
      </c>
      <c r="R50">
        <f>((M50-K50)/M$30*1000)</f>
        <v>60.875000000000007</v>
      </c>
      <c r="S50">
        <f>((N50-M50)/N$30*1000)</f>
        <v>56.124999999999986</v>
      </c>
      <c r="T50">
        <f>((O50-N50)/O$30*1000)</f>
        <v>57.175000000000011</v>
      </c>
      <c r="W50">
        <f t="shared" ref="W50:W58" si="20">AVERAGE(R50:T50)</f>
        <v>58.058333333333337</v>
      </c>
      <c r="X50">
        <f t="shared" ref="X50:X58" si="21">SMALL(R50:T50,1)</f>
        <v>56.124999999999986</v>
      </c>
      <c r="Y50">
        <f t="shared" ref="Y50:Y58" si="22">LARGE(R50:T50,1)</f>
        <v>60.875000000000007</v>
      </c>
      <c r="Z50">
        <f t="shared" ref="Z50:Z58" si="23">MEDIAN(R50:T50)</f>
        <v>57.175000000000011</v>
      </c>
    </row>
    <row r="51" spans="3:26" x14ac:dyDescent="0.25">
      <c r="C51" t="s">
        <v>80</v>
      </c>
      <c r="D51" t="s">
        <v>35</v>
      </c>
      <c r="G51">
        <v>24.37</v>
      </c>
      <c r="H51">
        <v>46.85</v>
      </c>
      <c r="I51" s="31">
        <v>8.1018518518518516E-4</v>
      </c>
      <c r="M51">
        <f>IF(G51&lt;1,G51*86400,G51)</f>
        <v>24.37</v>
      </c>
      <c r="N51">
        <f>IF(H51&lt;1,H51*86400,H51)</f>
        <v>46.85</v>
      </c>
      <c r="O51">
        <f>IF(I51&lt;1,I51*86400,I51)</f>
        <v>70</v>
      </c>
      <c r="Q51">
        <f>(K51/L$1*1000)</f>
        <v>0</v>
      </c>
      <c r="R51">
        <f>((M51-K51)/M$30*1000)</f>
        <v>60.924999999999997</v>
      </c>
      <c r="S51">
        <f>((N51-M51)/N$30*1000)</f>
        <v>56.2</v>
      </c>
      <c r="T51">
        <f>((O51-N51)/O$30*1000)</f>
        <v>57.874999999999993</v>
      </c>
      <c r="W51">
        <f t="shared" si="20"/>
        <v>58.333333333333336</v>
      </c>
      <c r="X51">
        <f t="shared" si="21"/>
        <v>56.2</v>
      </c>
      <c r="Y51">
        <f t="shared" si="22"/>
        <v>60.924999999999997</v>
      </c>
      <c r="Z51">
        <f t="shared" si="23"/>
        <v>57.874999999999993</v>
      </c>
    </row>
    <row r="52" spans="3:26" x14ac:dyDescent="0.25">
      <c r="C52" t="s">
        <v>81</v>
      </c>
      <c r="D52" t="s">
        <v>35</v>
      </c>
      <c r="G52">
        <v>25.26</v>
      </c>
      <c r="H52">
        <v>47.51</v>
      </c>
      <c r="I52" s="31">
        <v>8.1099537037037034E-4</v>
      </c>
      <c r="M52">
        <f>IF(G52&lt;1,G52*86400,G52)</f>
        <v>25.26</v>
      </c>
      <c r="N52">
        <f>IF(H52&lt;1,H52*86400,H52)</f>
        <v>47.51</v>
      </c>
      <c r="O52">
        <f>IF(I52&lt;1,I52*86400,I52)</f>
        <v>70.069999999999993</v>
      </c>
      <c r="Q52">
        <f>(K52/L$1*1000)</f>
        <v>0</v>
      </c>
      <c r="R52">
        <f>((M52-K52)/M$30*1000)</f>
        <v>63.15</v>
      </c>
      <c r="S52">
        <f>((N52-M52)/N$30*1000)</f>
        <v>55.624999999999993</v>
      </c>
      <c r="T52">
        <f>((O52-N52)/O$30*1000)</f>
        <v>56.399999999999984</v>
      </c>
      <c r="W52">
        <f t="shared" si="20"/>
        <v>58.391666666666659</v>
      </c>
      <c r="X52">
        <f t="shared" si="21"/>
        <v>55.624999999999993</v>
      </c>
      <c r="Y52">
        <f t="shared" si="22"/>
        <v>63.15</v>
      </c>
      <c r="Z52">
        <f t="shared" si="23"/>
        <v>56.399999999999984</v>
      </c>
    </row>
    <row r="53" spans="3:26" x14ac:dyDescent="0.25">
      <c r="C53" t="s">
        <v>82</v>
      </c>
      <c r="D53" t="s">
        <v>35</v>
      </c>
      <c r="G53">
        <v>24.55</v>
      </c>
      <c r="H53">
        <v>47.06</v>
      </c>
      <c r="I53" s="31">
        <v>8.1180555555555563E-4</v>
      </c>
      <c r="M53">
        <f>IF(G53&lt;1,G53*86400,G53)</f>
        <v>24.55</v>
      </c>
      <c r="N53">
        <f>IF(H53&lt;1,H53*86400,H53)</f>
        <v>47.06</v>
      </c>
      <c r="O53">
        <f>IF(I53&lt;1,I53*86400,I53)</f>
        <v>70.14</v>
      </c>
      <c r="Q53">
        <f>(K53/L$1*1000)</f>
        <v>0</v>
      </c>
      <c r="R53">
        <f>((M53-K53)/M$30*1000)</f>
        <v>61.375</v>
      </c>
      <c r="S53">
        <f>((N53-M53)/N$30*1000)</f>
        <v>56.275000000000006</v>
      </c>
      <c r="T53">
        <f>((O53-N53)/O$30*1000)</f>
        <v>57.699999999999996</v>
      </c>
      <c r="W53">
        <f t="shared" si="20"/>
        <v>58.449999999999996</v>
      </c>
      <c r="X53">
        <f t="shared" si="21"/>
        <v>56.275000000000006</v>
      </c>
      <c r="Y53">
        <f t="shared" si="22"/>
        <v>61.375</v>
      </c>
      <c r="Z53">
        <f t="shared" si="23"/>
        <v>57.699999999999996</v>
      </c>
    </row>
    <row r="54" spans="3:26" x14ac:dyDescent="0.25">
      <c r="C54" t="s">
        <v>83</v>
      </c>
      <c r="D54" t="s">
        <v>35</v>
      </c>
      <c r="G54">
        <v>24.04</v>
      </c>
      <c r="H54">
        <v>46.52</v>
      </c>
      <c r="I54" s="31">
        <v>8.1342592592592588E-4</v>
      </c>
      <c r="M54">
        <f>IF(G54&lt;1,G54*86400,G54)</f>
        <v>24.04</v>
      </c>
      <c r="N54">
        <f>IF(H54&lt;1,H54*86400,H54)</f>
        <v>46.52</v>
      </c>
      <c r="O54">
        <f>IF(I54&lt;1,I54*86400,I54)</f>
        <v>70.28</v>
      </c>
      <c r="Q54">
        <f>(K54/L$1*1000)</f>
        <v>0</v>
      </c>
      <c r="R54">
        <f>((M54-K54)/M$30*1000)</f>
        <v>60.1</v>
      </c>
      <c r="S54">
        <f>((N54-M54)/N$30*1000)</f>
        <v>56.20000000000001</v>
      </c>
      <c r="T54">
        <f>((O54-N54)/O$30*1000)</f>
        <v>59.399999999999991</v>
      </c>
      <c r="W54">
        <f t="shared" si="20"/>
        <v>58.566666666666663</v>
      </c>
      <c r="X54">
        <f t="shared" si="21"/>
        <v>56.20000000000001</v>
      </c>
      <c r="Y54">
        <f t="shared" si="22"/>
        <v>60.1</v>
      </c>
      <c r="Z54">
        <f t="shared" si="23"/>
        <v>59.399999999999991</v>
      </c>
    </row>
    <row r="55" spans="3:26" x14ac:dyDescent="0.25">
      <c r="C55" t="s">
        <v>84</v>
      </c>
      <c r="D55" t="s">
        <v>35</v>
      </c>
      <c r="G55">
        <v>24.93</v>
      </c>
      <c r="H55">
        <v>47.33</v>
      </c>
      <c r="I55" s="31">
        <v>8.1423611111111106E-4</v>
      </c>
      <c r="M55">
        <f>IF(G55&lt;1,G55*86400,G55)</f>
        <v>24.93</v>
      </c>
      <c r="N55">
        <f>IF(H55&lt;1,H55*86400,H55)</f>
        <v>47.33</v>
      </c>
      <c r="O55">
        <f>IF(I55&lt;1,I55*86400,I55)</f>
        <v>70.349999999999994</v>
      </c>
      <c r="Q55">
        <f>(K55/L$1*1000)</f>
        <v>0</v>
      </c>
      <c r="R55">
        <f>((M55-K55)/M$30*1000)</f>
        <v>62.324999999999996</v>
      </c>
      <c r="S55">
        <f>((N55-M55)/N$30*1000)</f>
        <v>55.999999999999993</v>
      </c>
      <c r="T55">
        <f>((O55-N55)/O$30*1000)</f>
        <v>57.54999999999999</v>
      </c>
      <c r="W55">
        <f t="shared" si="20"/>
        <v>58.624999999999993</v>
      </c>
      <c r="X55">
        <f t="shared" si="21"/>
        <v>55.999999999999993</v>
      </c>
      <c r="Y55">
        <f t="shared" si="22"/>
        <v>62.324999999999996</v>
      </c>
      <c r="Z55">
        <f t="shared" si="23"/>
        <v>57.54999999999999</v>
      </c>
    </row>
    <row r="56" spans="3:26" x14ac:dyDescent="0.25">
      <c r="C56" t="s">
        <v>85</v>
      </c>
      <c r="D56" t="s">
        <v>35</v>
      </c>
      <c r="G56">
        <v>25.19</v>
      </c>
      <c r="H56">
        <v>47.56</v>
      </c>
      <c r="I56" s="31">
        <v>8.1817129629629633E-4</v>
      </c>
      <c r="M56">
        <f>IF(G56&lt;1,G56*86400,G56)</f>
        <v>25.19</v>
      </c>
      <c r="N56">
        <f>IF(H56&lt;1,H56*86400,H56)</f>
        <v>47.56</v>
      </c>
      <c r="O56">
        <f>IF(I56&lt;1,I56*86400,I56)</f>
        <v>70.69</v>
      </c>
      <c r="Q56">
        <f>(K56/L$1*1000)</f>
        <v>0</v>
      </c>
      <c r="R56">
        <f>((M56-K56)/M$30*1000)</f>
        <v>62.975000000000001</v>
      </c>
      <c r="S56">
        <f>((N56-M56)/N$30*1000)</f>
        <v>55.925000000000004</v>
      </c>
      <c r="T56">
        <f>((O56-N56)/O$30*1000)</f>
        <v>57.824999999999989</v>
      </c>
      <c r="W56">
        <f t="shared" si="20"/>
        <v>58.908333333333331</v>
      </c>
      <c r="X56">
        <f t="shared" si="21"/>
        <v>55.925000000000004</v>
      </c>
      <c r="Y56">
        <f t="shared" si="22"/>
        <v>62.975000000000001</v>
      </c>
      <c r="Z56">
        <f t="shared" si="23"/>
        <v>57.824999999999989</v>
      </c>
    </row>
    <row r="57" spans="3:26" x14ac:dyDescent="0.25">
      <c r="C57" t="s">
        <v>86</v>
      </c>
      <c r="D57" t="s">
        <v>35</v>
      </c>
      <c r="G57">
        <v>24.71</v>
      </c>
      <c r="H57">
        <v>47.19</v>
      </c>
      <c r="I57" s="31">
        <v>8.1886574074074077E-4</v>
      </c>
      <c r="M57">
        <f>IF(G57&lt;1,G57*86400,G57)</f>
        <v>24.71</v>
      </c>
      <c r="N57">
        <f>IF(H57&lt;1,H57*86400,H57)</f>
        <v>47.19</v>
      </c>
      <c r="O57">
        <f>IF(I57&lt;1,I57*86400,I57)</f>
        <v>70.75</v>
      </c>
      <c r="Q57">
        <f>(K57/L$1*1000)</f>
        <v>0</v>
      </c>
      <c r="R57">
        <f>((M57-K57)/M$30*1000)</f>
        <v>61.775000000000006</v>
      </c>
      <c r="S57">
        <f>((N57-M57)/N$30*1000)</f>
        <v>56.199999999999996</v>
      </c>
      <c r="T57">
        <f>((O57-N57)/O$30*1000)</f>
        <v>58.900000000000006</v>
      </c>
      <c r="W57">
        <f t="shared" si="20"/>
        <v>58.958333333333336</v>
      </c>
      <c r="X57">
        <f t="shared" si="21"/>
        <v>56.199999999999996</v>
      </c>
      <c r="Y57">
        <f t="shared" si="22"/>
        <v>61.775000000000006</v>
      </c>
      <c r="Z57">
        <f t="shared" si="23"/>
        <v>58.900000000000006</v>
      </c>
    </row>
    <row r="58" spans="3:26" x14ac:dyDescent="0.25">
      <c r="C58" t="s">
        <v>87</v>
      </c>
      <c r="D58" t="s">
        <v>35</v>
      </c>
      <c r="G58">
        <v>24.29</v>
      </c>
      <c r="H58">
        <v>47.23</v>
      </c>
      <c r="I58" s="31">
        <v>8.443287037037038E-4</v>
      </c>
      <c r="M58">
        <f>IF(G58&lt;1,G58*86400,G58)</f>
        <v>24.29</v>
      </c>
      <c r="N58">
        <f>IF(H58&lt;1,H58*86400,H58)</f>
        <v>47.23</v>
      </c>
      <c r="O58">
        <f>IF(I58&lt;1,I58*86400,I58)</f>
        <v>72.95</v>
      </c>
      <c r="Q58">
        <f>(K58/L$1*1000)</f>
        <v>0</v>
      </c>
      <c r="R58">
        <f>((M58-K58)/M$30*1000)</f>
        <v>60.725000000000001</v>
      </c>
      <c r="S58">
        <f>((N58-M58)/N$30*1000)</f>
        <v>57.349999999999994</v>
      </c>
      <c r="T58">
        <f>((O58-N58)/O$30*1000)</f>
        <v>64.300000000000011</v>
      </c>
      <c r="W58">
        <f t="shared" si="20"/>
        <v>60.791666666666664</v>
      </c>
      <c r="X58">
        <f t="shared" si="21"/>
        <v>57.349999999999994</v>
      </c>
      <c r="Y58">
        <f t="shared" si="22"/>
        <v>64.300000000000011</v>
      </c>
      <c r="Z58">
        <f t="shared" si="23"/>
        <v>60.725000000000001</v>
      </c>
    </row>
    <row r="61" spans="3:26" x14ac:dyDescent="0.25">
      <c r="E61">
        <v>300</v>
      </c>
      <c r="F61">
        <v>700</v>
      </c>
      <c r="G61">
        <v>1100</v>
      </c>
      <c r="H61">
        <v>1500</v>
      </c>
      <c r="I61">
        <v>1900</v>
      </c>
      <c r="K61">
        <f>E61</f>
        <v>300</v>
      </c>
      <c r="L61">
        <f>F61-E61</f>
        <v>400</v>
      </c>
      <c r="M61">
        <f t="shared" ref="M61" si="24">G61-F61</f>
        <v>400</v>
      </c>
      <c r="N61">
        <f t="shared" ref="N61:O61" si="25">H61-G61</f>
        <v>400</v>
      </c>
      <c r="O61">
        <f t="shared" si="25"/>
        <v>400</v>
      </c>
      <c r="Q61" t="s">
        <v>118</v>
      </c>
      <c r="U61" t="s">
        <v>117</v>
      </c>
      <c r="W61" t="s">
        <v>119</v>
      </c>
      <c r="X61" t="s">
        <v>120</v>
      </c>
      <c r="Y61" t="s">
        <v>121</v>
      </c>
      <c r="Z61" t="s">
        <v>122</v>
      </c>
    </row>
    <row r="62" spans="3:26" x14ac:dyDescent="0.25">
      <c r="C62" t="s">
        <v>89</v>
      </c>
      <c r="D62" t="s">
        <v>34</v>
      </c>
      <c r="E62">
        <v>20</v>
      </c>
      <c r="F62">
        <v>44.48</v>
      </c>
      <c r="G62" s="31">
        <v>7.9999999999999993E-4</v>
      </c>
      <c r="H62" s="31">
        <v>1.0925925925925925E-3</v>
      </c>
      <c r="I62" s="31">
        <v>1.3833333333333334E-3</v>
      </c>
      <c r="K62">
        <f>IF(E62&lt;1,E62*86400,E62)</f>
        <v>20</v>
      </c>
      <c r="L62">
        <f t="shared" ref="L62" si="26">IF(F62&lt;1,F62*86400,F62)</f>
        <v>44.48</v>
      </c>
      <c r="M62">
        <f t="shared" ref="M62" si="27">IF(G62&lt;1,G62*86400,G62)</f>
        <v>69.11999999999999</v>
      </c>
      <c r="N62">
        <f t="shared" ref="N62:O62" si="28">IF(H62&lt;1,H62*86400,H62)</f>
        <v>94.399999999999991</v>
      </c>
      <c r="O62">
        <f t="shared" si="28"/>
        <v>119.52000000000001</v>
      </c>
      <c r="Q62">
        <f>(K62/K$61*1000)</f>
        <v>66.666666666666671</v>
      </c>
      <c r="R62">
        <f>((L62-K62)/L$61*1000)</f>
        <v>61.199999999999989</v>
      </c>
      <c r="S62">
        <f>((M62-L62)/M$61*1000)</f>
        <v>61.59999999999998</v>
      </c>
      <c r="T62">
        <f>((N62-M62)/N$61*1000)</f>
        <v>63.2</v>
      </c>
      <c r="U62">
        <f>((O62-N62)/O$61*1000)</f>
        <v>62.800000000000047</v>
      </c>
      <c r="W62">
        <f>AVERAGE(Q62:U62)</f>
        <v>63.093333333333341</v>
      </c>
      <c r="X62">
        <f>SMALL(Q62:U62,1)</f>
        <v>61.199999999999989</v>
      </c>
      <c r="Y62">
        <f>LARGE(Q62:U62,1)</f>
        <v>66.666666666666671</v>
      </c>
      <c r="Z62">
        <f>MEDIAN(Q62:U62)</f>
        <v>62.800000000000047</v>
      </c>
    </row>
    <row r="63" spans="3:26" x14ac:dyDescent="0.25">
      <c r="C63" t="s">
        <v>90</v>
      </c>
      <c r="D63" t="s">
        <v>34</v>
      </c>
      <c r="E63">
        <v>20.51</v>
      </c>
      <c r="F63">
        <v>45.36</v>
      </c>
      <c r="G63" s="31">
        <v>8.0555555555555545E-4</v>
      </c>
      <c r="H63" s="31">
        <v>1.0978009259259259E-3</v>
      </c>
      <c r="I63" s="31">
        <v>1.383912037037037E-3</v>
      </c>
      <c r="K63">
        <f t="shared" ref="K63:K73" si="29">IF(E63&lt;1,E63*86400,E63)</f>
        <v>20.51</v>
      </c>
      <c r="L63">
        <f t="shared" ref="L63:L73" si="30">IF(F63&lt;1,F63*86400,F63)</f>
        <v>45.36</v>
      </c>
      <c r="M63">
        <f t="shared" ref="M63:M73" si="31">IF(G63&lt;1,G63*86400,G63)</f>
        <v>69.599999999999994</v>
      </c>
      <c r="N63">
        <f t="shared" ref="N63:N73" si="32">IF(H63&lt;1,H63*86400,H63)</f>
        <v>94.85</v>
      </c>
      <c r="O63">
        <f t="shared" ref="O63:O73" si="33">IF(I63&lt;1,I63*86400,I63)</f>
        <v>119.57</v>
      </c>
      <c r="Q63">
        <f t="shared" ref="Q63:Q73" si="34">(K63/K$61*1000)</f>
        <v>68.366666666666674</v>
      </c>
      <c r="R63">
        <f t="shared" ref="R63:R73" si="35">((L63-K63)/L$61*1000)</f>
        <v>62.124999999999993</v>
      </c>
      <c r="S63">
        <f t="shared" ref="S63:S73" si="36">((M63-L63)/M$61*1000)</f>
        <v>60.599999999999987</v>
      </c>
      <c r="T63">
        <f t="shared" ref="T63:T73" si="37">((N63-M63)/N$61*1000)</f>
        <v>63.125</v>
      </c>
      <c r="U63">
        <f t="shared" ref="U63:U73" si="38">((O63-N63)/O$61*1000)</f>
        <v>61.8</v>
      </c>
      <c r="W63">
        <f t="shared" ref="W63:W73" si="39">AVERAGE(Q63:U63)</f>
        <v>63.203333333333333</v>
      </c>
      <c r="X63">
        <f t="shared" ref="X63:X73" si="40">SMALL(Q63:U63,1)</f>
        <v>60.599999999999987</v>
      </c>
      <c r="Y63">
        <f t="shared" ref="Y63:Y73" si="41">LARGE(Q63:U63,1)</f>
        <v>68.366666666666674</v>
      </c>
      <c r="Z63">
        <f t="shared" ref="Z63:Z73" si="42">MEDIAN(Q63:U63)</f>
        <v>62.124999999999993</v>
      </c>
    </row>
    <row r="64" spans="3:26" x14ac:dyDescent="0.25">
      <c r="C64" t="s">
        <v>91</v>
      </c>
      <c r="D64" t="s">
        <v>34</v>
      </c>
      <c r="E64">
        <v>20.420000000000002</v>
      </c>
      <c r="F64">
        <v>44.98</v>
      </c>
      <c r="G64" s="31">
        <v>8.045138888888889E-4</v>
      </c>
      <c r="H64" s="31">
        <v>1.0953703703703702E-3</v>
      </c>
      <c r="I64" s="31">
        <v>1.3902777777777776E-3</v>
      </c>
      <c r="K64">
        <f t="shared" si="29"/>
        <v>20.420000000000002</v>
      </c>
      <c r="L64">
        <f t="shared" si="30"/>
        <v>44.98</v>
      </c>
      <c r="M64">
        <f t="shared" si="31"/>
        <v>69.510000000000005</v>
      </c>
      <c r="N64">
        <f t="shared" si="32"/>
        <v>94.639999999999986</v>
      </c>
      <c r="O64">
        <f t="shared" si="33"/>
        <v>120.11999999999999</v>
      </c>
      <c r="Q64">
        <f t="shared" si="34"/>
        <v>68.066666666666677</v>
      </c>
      <c r="R64">
        <f t="shared" si="35"/>
        <v>61.399999999999991</v>
      </c>
      <c r="S64">
        <f t="shared" si="36"/>
        <v>61.325000000000017</v>
      </c>
      <c r="T64">
        <f t="shared" si="37"/>
        <v>62.824999999999953</v>
      </c>
      <c r="U64">
        <f t="shared" si="38"/>
        <v>63.70000000000001</v>
      </c>
      <c r="W64">
        <f t="shared" si="39"/>
        <v>63.463333333333331</v>
      </c>
      <c r="X64">
        <f t="shared" si="40"/>
        <v>61.325000000000017</v>
      </c>
      <c r="Y64">
        <f t="shared" si="41"/>
        <v>68.066666666666677</v>
      </c>
      <c r="Z64">
        <f t="shared" si="42"/>
        <v>62.824999999999953</v>
      </c>
    </row>
    <row r="65" spans="3:26" x14ac:dyDescent="0.25">
      <c r="C65" t="s">
        <v>92</v>
      </c>
      <c r="D65" t="s">
        <v>34</v>
      </c>
      <c r="E65">
        <v>21.13</v>
      </c>
      <c r="F65">
        <v>45.92</v>
      </c>
      <c r="G65" s="31">
        <v>8.0902777777777787E-4</v>
      </c>
      <c r="H65" s="31">
        <v>1.0989583333333333E-3</v>
      </c>
      <c r="I65" s="31">
        <v>1.3923611111111109E-3</v>
      </c>
      <c r="K65">
        <f t="shared" si="29"/>
        <v>21.13</v>
      </c>
      <c r="L65">
        <f t="shared" si="30"/>
        <v>45.92</v>
      </c>
      <c r="M65">
        <f t="shared" si="31"/>
        <v>69.900000000000006</v>
      </c>
      <c r="N65">
        <f t="shared" si="32"/>
        <v>94.95</v>
      </c>
      <c r="O65">
        <f t="shared" si="33"/>
        <v>120.29999999999998</v>
      </c>
      <c r="Q65">
        <f t="shared" si="34"/>
        <v>70.433333333333337</v>
      </c>
      <c r="R65">
        <f t="shared" si="35"/>
        <v>61.975000000000009</v>
      </c>
      <c r="S65">
        <f t="shared" si="36"/>
        <v>59.95000000000001</v>
      </c>
      <c r="T65">
        <f t="shared" si="37"/>
        <v>62.624999999999986</v>
      </c>
      <c r="U65">
        <f t="shared" si="38"/>
        <v>63.374999999999943</v>
      </c>
      <c r="W65">
        <f t="shared" si="39"/>
        <v>63.67166666666666</v>
      </c>
      <c r="X65">
        <f t="shared" si="40"/>
        <v>59.95000000000001</v>
      </c>
      <c r="Y65">
        <f t="shared" si="41"/>
        <v>70.433333333333337</v>
      </c>
      <c r="Z65">
        <f t="shared" si="42"/>
        <v>62.624999999999986</v>
      </c>
    </row>
    <row r="66" spans="3:26" x14ac:dyDescent="0.25">
      <c r="C66" t="s">
        <v>93</v>
      </c>
      <c r="D66" t="s">
        <v>34</v>
      </c>
      <c r="E66">
        <v>21.32</v>
      </c>
      <c r="F66">
        <v>45.85</v>
      </c>
      <c r="G66" s="31">
        <v>8.1157407407407404E-4</v>
      </c>
      <c r="H66" s="31">
        <v>1.1068287037037038E-3</v>
      </c>
      <c r="I66" s="31">
        <v>1.3956018518518519E-3</v>
      </c>
      <c r="K66">
        <f t="shared" si="29"/>
        <v>21.32</v>
      </c>
      <c r="L66">
        <f t="shared" si="30"/>
        <v>45.85</v>
      </c>
      <c r="M66">
        <f t="shared" si="31"/>
        <v>70.11999999999999</v>
      </c>
      <c r="N66">
        <f t="shared" si="32"/>
        <v>95.63000000000001</v>
      </c>
      <c r="O66">
        <f t="shared" si="33"/>
        <v>120.58</v>
      </c>
      <c r="Q66">
        <f t="shared" si="34"/>
        <v>71.066666666666663</v>
      </c>
      <c r="R66">
        <f t="shared" si="35"/>
        <v>61.325000000000003</v>
      </c>
      <c r="S66">
        <f t="shared" si="36"/>
        <v>60.674999999999969</v>
      </c>
      <c r="T66">
        <f t="shared" si="37"/>
        <v>63.775000000000055</v>
      </c>
      <c r="U66">
        <f t="shared" si="38"/>
        <v>62.374999999999972</v>
      </c>
      <c r="W66">
        <f t="shared" si="39"/>
        <v>63.84333333333332</v>
      </c>
      <c r="X66">
        <f t="shared" si="40"/>
        <v>60.674999999999969</v>
      </c>
      <c r="Y66">
        <f t="shared" si="41"/>
        <v>71.066666666666663</v>
      </c>
      <c r="Z66">
        <f t="shared" si="42"/>
        <v>62.374999999999972</v>
      </c>
    </row>
    <row r="67" spans="3:26" x14ac:dyDescent="0.25">
      <c r="C67" t="s">
        <v>94</v>
      </c>
      <c r="D67" t="s">
        <v>34</v>
      </c>
      <c r="E67">
        <v>21.03</v>
      </c>
      <c r="F67">
        <v>45.59</v>
      </c>
      <c r="G67" s="31">
        <v>8.0949074074074072E-4</v>
      </c>
      <c r="H67" s="31">
        <v>1.1020833333333332E-3</v>
      </c>
      <c r="I67" s="31">
        <v>1.3978009259259258E-3</v>
      </c>
      <c r="K67">
        <f t="shared" si="29"/>
        <v>21.03</v>
      </c>
      <c r="L67">
        <f t="shared" si="30"/>
        <v>45.59</v>
      </c>
      <c r="M67">
        <f t="shared" si="31"/>
        <v>69.94</v>
      </c>
      <c r="N67">
        <f t="shared" si="32"/>
        <v>95.219999999999985</v>
      </c>
      <c r="O67">
        <f t="shared" si="33"/>
        <v>120.77</v>
      </c>
      <c r="Q67">
        <f t="shared" si="34"/>
        <v>70.100000000000009</v>
      </c>
      <c r="R67">
        <f t="shared" si="35"/>
        <v>61.400000000000006</v>
      </c>
      <c r="S67">
        <f t="shared" si="36"/>
        <v>60.874999999999986</v>
      </c>
      <c r="T67">
        <f t="shared" si="37"/>
        <v>63.199999999999967</v>
      </c>
      <c r="U67">
        <f t="shared" si="38"/>
        <v>63.875000000000028</v>
      </c>
      <c r="W67">
        <f t="shared" si="39"/>
        <v>63.89</v>
      </c>
      <c r="X67">
        <f t="shared" si="40"/>
        <v>60.874999999999986</v>
      </c>
      <c r="Y67">
        <f t="shared" si="41"/>
        <v>70.100000000000009</v>
      </c>
      <c r="Z67">
        <f t="shared" si="42"/>
        <v>63.199999999999967</v>
      </c>
    </row>
    <row r="68" spans="3:26" x14ac:dyDescent="0.25">
      <c r="C68" t="s">
        <v>95</v>
      </c>
      <c r="D68" t="s">
        <v>34</v>
      </c>
      <c r="E68">
        <v>20.440000000000001</v>
      </c>
      <c r="F68">
        <v>45.06</v>
      </c>
      <c r="G68" s="31">
        <v>8.0405092592592594E-4</v>
      </c>
      <c r="H68" s="31">
        <v>1.0987268518518518E-3</v>
      </c>
      <c r="I68" s="31">
        <v>1.3989583333333334E-3</v>
      </c>
      <c r="K68">
        <f t="shared" si="29"/>
        <v>20.440000000000001</v>
      </c>
      <c r="L68">
        <f t="shared" si="30"/>
        <v>45.06</v>
      </c>
      <c r="M68">
        <f t="shared" si="31"/>
        <v>69.47</v>
      </c>
      <c r="N68">
        <f t="shared" si="32"/>
        <v>94.929999999999993</v>
      </c>
      <c r="O68">
        <f t="shared" si="33"/>
        <v>120.87</v>
      </c>
      <c r="Q68">
        <f t="shared" si="34"/>
        <v>68.13333333333334</v>
      </c>
      <c r="R68">
        <f t="shared" si="35"/>
        <v>61.55</v>
      </c>
      <c r="S68">
        <f t="shared" si="36"/>
        <v>61.024999999999991</v>
      </c>
      <c r="T68">
        <f t="shared" si="37"/>
        <v>63.649999999999984</v>
      </c>
      <c r="U68">
        <f t="shared" si="38"/>
        <v>64.850000000000037</v>
      </c>
      <c r="W68">
        <f t="shared" si="39"/>
        <v>63.841666666666661</v>
      </c>
      <c r="X68">
        <f t="shared" si="40"/>
        <v>61.024999999999991</v>
      </c>
      <c r="Y68">
        <f t="shared" si="41"/>
        <v>68.13333333333334</v>
      </c>
      <c r="Z68">
        <f t="shared" si="42"/>
        <v>63.649999999999984</v>
      </c>
    </row>
    <row r="69" spans="3:26" x14ac:dyDescent="0.25">
      <c r="C69" t="s">
        <v>96</v>
      </c>
      <c r="D69" t="s">
        <v>34</v>
      </c>
      <c r="E69">
        <v>20.49</v>
      </c>
      <c r="F69">
        <v>45.05</v>
      </c>
      <c r="G69" s="31">
        <v>8.0497685185185186E-4</v>
      </c>
      <c r="H69" s="31">
        <v>1.100925925925926E-3</v>
      </c>
      <c r="I69" s="31">
        <v>1.4002314814814815E-3</v>
      </c>
      <c r="K69">
        <f t="shared" si="29"/>
        <v>20.49</v>
      </c>
      <c r="L69">
        <f t="shared" si="30"/>
        <v>45.05</v>
      </c>
      <c r="M69">
        <f t="shared" si="31"/>
        <v>69.55</v>
      </c>
      <c r="N69">
        <f t="shared" si="32"/>
        <v>95.12</v>
      </c>
      <c r="O69">
        <f t="shared" si="33"/>
        <v>120.98</v>
      </c>
      <c r="Q69">
        <f t="shared" si="34"/>
        <v>68.3</v>
      </c>
      <c r="R69">
        <f t="shared" si="35"/>
        <v>61.4</v>
      </c>
      <c r="S69">
        <f t="shared" si="36"/>
        <v>61.25</v>
      </c>
      <c r="T69">
        <f t="shared" si="37"/>
        <v>63.925000000000026</v>
      </c>
      <c r="U69">
        <f t="shared" si="38"/>
        <v>64.650000000000006</v>
      </c>
      <c r="W69">
        <f t="shared" si="39"/>
        <v>63.904999999999994</v>
      </c>
      <c r="X69">
        <f t="shared" si="40"/>
        <v>61.25</v>
      </c>
      <c r="Y69">
        <f t="shared" si="41"/>
        <v>68.3</v>
      </c>
      <c r="Z69">
        <f t="shared" si="42"/>
        <v>63.925000000000026</v>
      </c>
    </row>
    <row r="70" spans="3:26" x14ac:dyDescent="0.25">
      <c r="C70" t="s">
        <v>97</v>
      </c>
      <c r="D70" t="s">
        <v>34</v>
      </c>
      <c r="E70">
        <v>20.75</v>
      </c>
      <c r="F70">
        <v>45.4</v>
      </c>
      <c r="G70" s="31">
        <v>8.0868055555555543E-4</v>
      </c>
      <c r="H70" s="31">
        <v>1.1046296296296297E-3</v>
      </c>
      <c r="I70" s="31">
        <v>1.4049768518518517E-3</v>
      </c>
      <c r="K70">
        <f t="shared" si="29"/>
        <v>20.75</v>
      </c>
      <c r="L70">
        <f t="shared" si="30"/>
        <v>45.4</v>
      </c>
      <c r="M70">
        <f t="shared" si="31"/>
        <v>69.86999999999999</v>
      </c>
      <c r="N70">
        <f t="shared" si="32"/>
        <v>95.44</v>
      </c>
      <c r="O70">
        <f t="shared" si="33"/>
        <v>121.38999999999999</v>
      </c>
      <c r="Q70">
        <f t="shared" si="34"/>
        <v>69.166666666666671</v>
      </c>
      <c r="R70">
        <f t="shared" si="35"/>
        <v>61.625</v>
      </c>
      <c r="S70">
        <f t="shared" si="36"/>
        <v>61.174999999999983</v>
      </c>
      <c r="T70">
        <f t="shared" si="37"/>
        <v>63.925000000000026</v>
      </c>
      <c r="U70">
        <f t="shared" si="38"/>
        <v>64.874999999999972</v>
      </c>
      <c r="W70">
        <f t="shared" si="39"/>
        <v>64.153333333333336</v>
      </c>
      <c r="X70">
        <f t="shared" si="40"/>
        <v>61.174999999999983</v>
      </c>
      <c r="Y70">
        <f t="shared" si="41"/>
        <v>69.166666666666671</v>
      </c>
      <c r="Z70">
        <f t="shared" si="42"/>
        <v>63.925000000000026</v>
      </c>
    </row>
    <row r="71" spans="3:26" x14ac:dyDescent="0.25">
      <c r="C71" t="s">
        <v>98</v>
      </c>
      <c r="D71" t="s">
        <v>34</v>
      </c>
      <c r="E71">
        <v>20.47</v>
      </c>
      <c r="F71">
        <v>45.11</v>
      </c>
      <c r="G71" s="31">
        <v>8.0497685185185186E-4</v>
      </c>
      <c r="H71" s="31">
        <v>1.1049768518518518E-3</v>
      </c>
      <c r="I71" s="31">
        <v>1.4067129629629629E-3</v>
      </c>
      <c r="K71">
        <f t="shared" si="29"/>
        <v>20.47</v>
      </c>
      <c r="L71">
        <f t="shared" si="30"/>
        <v>45.11</v>
      </c>
      <c r="M71">
        <f t="shared" si="31"/>
        <v>69.55</v>
      </c>
      <c r="N71">
        <f t="shared" si="32"/>
        <v>95.47</v>
      </c>
      <c r="O71">
        <f t="shared" si="33"/>
        <v>121.53999999999999</v>
      </c>
      <c r="Q71">
        <f t="shared" si="34"/>
        <v>68.23333333333332</v>
      </c>
      <c r="R71">
        <f t="shared" si="35"/>
        <v>61.6</v>
      </c>
      <c r="S71">
        <f t="shared" si="36"/>
        <v>61.099999999999994</v>
      </c>
      <c r="T71">
        <f t="shared" si="37"/>
        <v>64.800000000000011</v>
      </c>
      <c r="U71">
        <f t="shared" si="38"/>
        <v>65.174999999999983</v>
      </c>
      <c r="W71">
        <f t="shared" si="39"/>
        <v>64.181666666666658</v>
      </c>
      <c r="X71">
        <f t="shared" si="40"/>
        <v>61.099999999999994</v>
      </c>
      <c r="Y71">
        <f t="shared" si="41"/>
        <v>68.23333333333332</v>
      </c>
      <c r="Z71">
        <f t="shared" si="42"/>
        <v>64.800000000000011</v>
      </c>
    </row>
    <row r="72" spans="3:26" x14ac:dyDescent="0.25">
      <c r="C72" t="s">
        <v>99</v>
      </c>
      <c r="D72" t="s">
        <v>34</v>
      </c>
      <c r="E72">
        <v>20.96</v>
      </c>
      <c r="F72">
        <v>45.6</v>
      </c>
      <c r="G72" s="31">
        <v>8.0937500000000009E-4</v>
      </c>
      <c r="H72" s="31">
        <v>1.1072916666666668E-3</v>
      </c>
      <c r="I72" s="31">
        <v>1.4097222222222221E-3</v>
      </c>
      <c r="K72">
        <f t="shared" si="29"/>
        <v>20.96</v>
      </c>
      <c r="L72">
        <f t="shared" si="30"/>
        <v>45.6</v>
      </c>
      <c r="M72">
        <f t="shared" si="31"/>
        <v>69.930000000000007</v>
      </c>
      <c r="N72">
        <f t="shared" si="32"/>
        <v>95.670000000000016</v>
      </c>
      <c r="O72">
        <f t="shared" si="33"/>
        <v>121.8</v>
      </c>
      <c r="Q72">
        <f t="shared" si="34"/>
        <v>69.866666666666674</v>
      </c>
      <c r="R72">
        <f t="shared" si="35"/>
        <v>61.6</v>
      </c>
      <c r="S72">
        <f t="shared" si="36"/>
        <v>60.82500000000001</v>
      </c>
      <c r="T72">
        <f t="shared" si="37"/>
        <v>64.350000000000023</v>
      </c>
      <c r="U72">
        <f t="shared" si="38"/>
        <v>65.324999999999946</v>
      </c>
      <c r="W72">
        <f t="shared" si="39"/>
        <v>64.393333333333331</v>
      </c>
      <c r="X72">
        <f t="shared" si="40"/>
        <v>60.82500000000001</v>
      </c>
      <c r="Y72">
        <f t="shared" si="41"/>
        <v>69.866666666666674</v>
      </c>
      <c r="Z72">
        <f t="shared" si="42"/>
        <v>64.350000000000023</v>
      </c>
    </row>
    <row r="73" spans="3:26" x14ac:dyDescent="0.25">
      <c r="C73" t="s">
        <v>100</v>
      </c>
      <c r="D73" t="s">
        <v>34</v>
      </c>
      <c r="E73">
        <v>19.850000000000001</v>
      </c>
      <c r="F73">
        <v>44.38</v>
      </c>
      <c r="G73" s="31">
        <v>8.0254629629629632E-4</v>
      </c>
      <c r="H73" s="31">
        <v>1.1018518518518519E-3</v>
      </c>
      <c r="I73" s="31">
        <v>1.4189814814814814E-3</v>
      </c>
      <c r="K73">
        <f t="shared" si="29"/>
        <v>19.850000000000001</v>
      </c>
      <c r="L73">
        <f t="shared" si="30"/>
        <v>44.38</v>
      </c>
      <c r="M73">
        <f t="shared" si="31"/>
        <v>69.34</v>
      </c>
      <c r="N73">
        <f t="shared" si="32"/>
        <v>95.2</v>
      </c>
      <c r="O73">
        <f t="shared" si="33"/>
        <v>122.6</v>
      </c>
      <c r="Q73">
        <f t="shared" si="34"/>
        <v>66.166666666666671</v>
      </c>
      <c r="R73">
        <f t="shared" si="35"/>
        <v>61.325000000000003</v>
      </c>
      <c r="S73">
        <f t="shared" si="36"/>
        <v>62.400000000000006</v>
      </c>
      <c r="T73">
        <f t="shared" si="37"/>
        <v>64.650000000000006</v>
      </c>
      <c r="U73">
        <f t="shared" si="38"/>
        <v>68.499999999999972</v>
      </c>
      <c r="W73">
        <f t="shared" si="39"/>
        <v>64.60833333333332</v>
      </c>
      <c r="X73">
        <f t="shared" si="40"/>
        <v>61.325000000000003</v>
      </c>
      <c r="Y73">
        <f t="shared" si="41"/>
        <v>68.499999999999972</v>
      </c>
      <c r="Z73">
        <f t="shared" si="42"/>
        <v>64.650000000000006</v>
      </c>
    </row>
    <row r="76" spans="3:26" x14ac:dyDescent="0.25">
      <c r="F76">
        <v>400</v>
      </c>
      <c r="G76">
        <v>800</v>
      </c>
      <c r="H76">
        <v>1200</v>
      </c>
      <c r="I76">
        <v>1600</v>
      </c>
      <c r="L76">
        <f>F76</f>
        <v>400</v>
      </c>
      <c r="M76">
        <f>G76-F76</f>
        <v>400</v>
      </c>
      <c r="N76">
        <f>H76-G76</f>
        <v>400</v>
      </c>
      <c r="O76">
        <f>I76-H76</f>
        <v>400</v>
      </c>
      <c r="Q76" t="s">
        <v>118</v>
      </c>
      <c r="T76" t="s">
        <v>117</v>
      </c>
      <c r="W76" t="s">
        <v>119</v>
      </c>
      <c r="X76" t="s">
        <v>120</v>
      </c>
      <c r="Y76" t="s">
        <v>121</v>
      </c>
      <c r="Z76" t="s">
        <v>122</v>
      </c>
    </row>
    <row r="77" spans="3:26" x14ac:dyDescent="0.25">
      <c r="C77" t="s">
        <v>101</v>
      </c>
      <c r="D77" t="s">
        <v>35</v>
      </c>
      <c r="F77">
        <v>26.1</v>
      </c>
      <c r="G77">
        <v>51.48</v>
      </c>
      <c r="H77" s="31">
        <v>8.6979166666666661E-4</v>
      </c>
      <c r="I77" s="31">
        <v>1.1168981481481483E-3</v>
      </c>
      <c r="L77">
        <f>IF(F77&lt;1,F77*86400,F77)</f>
        <v>26.1</v>
      </c>
      <c r="M77">
        <f>IF(G77&lt;1,G77*86400,G77)</f>
        <v>51.48</v>
      </c>
      <c r="N77">
        <f>IF(H77&lt;1,H77*86400,H77)</f>
        <v>75.149999999999991</v>
      </c>
      <c r="O77">
        <f>IF(I77&lt;1,I77*86400,I77)</f>
        <v>96.500000000000014</v>
      </c>
      <c r="Q77">
        <f>(L77/L$76*1000)</f>
        <v>65.25</v>
      </c>
      <c r="R77">
        <f>((M77-L77)/M$76*1000)</f>
        <v>63.449999999999996</v>
      </c>
      <c r="S77">
        <f>((N77-M77)/N$76*1000)</f>
        <v>59.174999999999983</v>
      </c>
      <c r="T77">
        <f>((O77-N77)/O$76*1000)</f>
        <v>53.375000000000057</v>
      </c>
      <c r="W77">
        <f>AVERAGE(Q77:T77)</f>
        <v>60.312500000000007</v>
      </c>
      <c r="X77">
        <f>SMALL(Q77:T77,1)</f>
        <v>53.375000000000057</v>
      </c>
      <c r="Y77">
        <f>LARGE(Q77:T77,1)</f>
        <v>65.25</v>
      </c>
      <c r="Z77">
        <f>MEDIAN(Q77:T77)</f>
        <v>61.312499999999986</v>
      </c>
    </row>
    <row r="78" spans="3:26" x14ac:dyDescent="0.25">
      <c r="C78" t="s">
        <v>102</v>
      </c>
      <c r="D78" t="s">
        <v>35</v>
      </c>
      <c r="F78">
        <v>26.01</v>
      </c>
      <c r="G78">
        <v>51.34</v>
      </c>
      <c r="H78" s="31">
        <v>8.6817129629629625E-4</v>
      </c>
      <c r="I78" s="31">
        <v>1.1170138888888887E-3</v>
      </c>
      <c r="L78">
        <f t="shared" ref="L78:L82" si="43">IF(F78&lt;1,F78*86400,F78)</f>
        <v>26.01</v>
      </c>
      <c r="M78">
        <f t="shared" ref="M78:M82" si="44">IF(G78&lt;1,G78*86400,G78)</f>
        <v>51.34</v>
      </c>
      <c r="N78">
        <f t="shared" ref="N78:N82" si="45">IF(H78&lt;1,H78*86400,H78)</f>
        <v>75.009999999999991</v>
      </c>
      <c r="O78">
        <f t="shared" ref="O78:O82" si="46">IF(I78&lt;1,I78*86400,I78)</f>
        <v>96.509999999999991</v>
      </c>
      <c r="Q78">
        <f t="shared" ref="Q78:Q82" si="47">(L78/L$76*1000)</f>
        <v>65.025000000000006</v>
      </c>
      <c r="R78">
        <f t="shared" ref="R78:R82" si="48">((M78-L78)/M$76*1000)</f>
        <v>63.325000000000003</v>
      </c>
      <c r="S78">
        <f t="shared" ref="S78:S82" si="49">((N78-M78)/N$76*1000)</f>
        <v>59.174999999999969</v>
      </c>
      <c r="T78">
        <f t="shared" ref="T78:T82" si="50">((O78-N78)/O$76*1000)</f>
        <v>53.75</v>
      </c>
      <c r="W78">
        <f t="shared" ref="W78:W82" si="51">AVERAGE(Q78:T78)</f>
        <v>60.318749999999994</v>
      </c>
      <c r="X78">
        <f t="shared" ref="X78:X82" si="52">SMALL(Q78:T78,1)</f>
        <v>53.75</v>
      </c>
      <c r="Y78">
        <f t="shared" ref="Y78:Y82" si="53">LARGE(Q78:T78,1)</f>
        <v>65.025000000000006</v>
      </c>
      <c r="Z78">
        <f t="shared" ref="Z78:Z82" si="54">MEDIAN(Q78:T78)</f>
        <v>61.249999999999986</v>
      </c>
    </row>
    <row r="79" spans="3:26" x14ac:dyDescent="0.25">
      <c r="C79" t="s">
        <v>103</v>
      </c>
      <c r="D79" t="s">
        <v>35</v>
      </c>
      <c r="F79">
        <v>26.41</v>
      </c>
      <c r="G79">
        <v>51.71</v>
      </c>
      <c r="H79" s="31">
        <v>8.7303240740740733E-4</v>
      </c>
      <c r="I79" s="31">
        <v>1.1174768518518519E-3</v>
      </c>
      <c r="L79">
        <f t="shared" si="43"/>
        <v>26.41</v>
      </c>
      <c r="M79">
        <f t="shared" si="44"/>
        <v>51.71</v>
      </c>
      <c r="N79">
        <f t="shared" si="45"/>
        <v>75.429999999999993</v>
      </c>
      <c r="O79">
        <f t="shared" si="46"/>
        <v>96.550000000000011</v>
      </c>
      <c r="Q79">
        <f t="shared" si="47"/>
        <v>66.025000000000006</v>
      </c>
      <c r="R79">
        <f t="shared" si="48"/>
        <v>63.25</v>
      </c>
      <c r="S79">
        <f t="shared" si="49"/>
        <v>59.299999999999976</v>
      </c>
      <c r="T79">
        <f t="shared" si="50"/>
        <v>52.800000000000047</v>
      </c>
      <c r="W79">
        <f t="shared" si="51"/>
        <v>60.343750000000007</v>
      </c>
      <c r="X79">
        <f t="shared" si="52"/>
        <v>52.800000000000047</v>
      </c>
      <c r="Y79">
        <f t="shared" si="53"/>
        <v>66.025000000000006</v>
      </c>
      <c r="Z79">
        <f t="shared" si="54"/>
        <v>61.274999999999991</v>
      </c>
    </row>
    <row r="80" spans="3:26" x14ac:dyDescent="0.25">
      <c r="C80" t="s">
        <v>104</v>
      </c>
      <c r="D80" t="s">
        <v>35</v>
      </c>
      <c r="F80">
        <v>26.3</v>
      </c>
      <c r="G80">
        <v>51.66</v>
      </c>
      <c r="H80" s="31">
        <v>8.717592592592593E-4</v>
      </c>
      <c r="I80" s="31">
        <v>1.117824074074074E-3</v>
      </c>
      <c r="L80">
        <f t="shared" si="43"/>
        <v>26.3</v>
      </c>
      <c r="M80">
        <f t="shared" si="44"/>
        <v>51.66</v>
      </c>
      <c r="N80">
        <f t="shared" si="45"/>
        <v>75.320000000000007</v>
      </c>
      <c r="O80">
        <f t="shared" si="46"/>
        <v>96.58</v>
      </c>
      <c r="Q80">
        <f t="shared" si="47"/>
        <v>65.75</v>
      </c>
      <c r="R80">
        <f t="shared" si="48"/>
        <v>63.399999999999984</v>
      </c>
      <c r="S80">
        <f t="shared" si="49"/>
        <v>59.150000000000027</v>
      </c>
      <c r="T80">
        <f t="shared" si="50"/>
        <v>53.149999999999977</v>
      </c>
      <c r="W80">
        <f t="shared" si="51"/>
        <v>60.362499999999997</v>
      </c>
      <c r="X80">
        <f t="shared" si="52"/>
        <v>53.149999999999977</v>
      </c>
      <c r="Y80">
        <f t="shared" si="53"/>
        <v>65.75</v>
      </c>
      <c r="Z80">
        <f t="shared" si="54"/>
        <v>61.275000000000006</v>
      </c>
    </row>
    <row r="81" spans="3:26" x14ac:dyDescent="0.25">
      <c r="C81" t="s">
        <v>105</v>
      </c>
      <c r="D81" t="s">
        <v>35</v>
      </c>
      <c r="F81">
        <v>26.38</v>
      </c>
      <c r="G81">
        <v>51.65</v>
      </c>
      <c r="H81" s="31">
        <v>8.6840277777777773E-4</v>
      </c>
      <c r="I81" s="31">
        <v>1.1192129629629631E-3</v>
      </c>
      <c r="L81">
        <f t="shared" si="43"/>
        <v>26.38</v>
      </c>
      <c r="M81">
        <f t="shared" si="44"/>
        <v>51.65</v>
      </c>
      <c r="N81">
        <f t="shared" si="45"/>
        <v>75.03</v>
      </c>
      <c r="O81">
        <f t="shared" si="46"/>
        <v>96.700000000000017</v>
      </c>
      <c r="Q81">
        <f t="shared" si="47"/>
        <v>65.949999999999989</v>
      </c>
      <c r="R81">
        <f t="shared" si="48"/>
        <v>63.174999999999997</v>
      </c>
      <c r="S81">
        <f t="shared" si="49"/>
        <v>58.45000000000001</v>
      </c>
      <c r="T81">
        <f t="shared" si="50"/>
        <v>54.17500000000004</v>
      </c>
      <c r="W81">
        <f t="shared" si="51"/>
        <v>60.437500000000014</v>
      </c>
      <c r="X81">
        <f t="shared" si="52"/>
        <v>54.17500000000004</v>
      </c>
      <c r="Y81">
        <f t="shared" si="53"/>
        <v>65.949999999999989</v>
      </c>
      <c r="Z81">
        <f t="shared" si="54"/>
        <v>60.8125</v>
      </c>
    </row>
    <row r="82" spans="3:26" x14ac:dyDescent="0.25">
      <c r="C82" t="s">
        <v>106</v>
      </c>
      <c r="D82" t="s">
        <v>35</v>
      </c>
      <c r="F82">
        <v>26.33</v>
      </c>
      <c r="G82">
        <v>51.81</v>
      </c>
      <c r="H82" s="31">
        <v>8.734953703703704E-4</v>
      </c>
      <c r="I82" s="31">
        <v>1.1246527777777778E-3</v>
      </c>
      <c r="L82">
        <f t="shared" si="43"/>
        <v>26.33</v>
      </c>
      <c r="M82">
        <f t="shared" si="44"/>
        <v>51.81</v>
      </c>
      <c r="N82">
        <f t="shared" si="45"/>
        <v>75.47</v>
      </c>
      <c r="O82">
        <f t="shared" si="46"/>
        <v>97.17</v>
      </c>
      <c r="Q82">
        <f t="shared" si="47"/>
        <v>65.824999999999989</v>
      </c>
      <c r="R82">
        <f t="shared" si="48"/>
        <v>63.70000000000001</v>
      </c>
      <c r="S82">
        <f t="shared" si="49"/>
        <v>59.149999999999991</v>
      </c>
      <c r="T82">
        <f t="shared" si="50"/>
        <v>54.250000000000007</v>
      </c>
      <c r="W82">
        <f t="shared" si="51"/>
        <v>60.731250000000003</v>
      </c>
      <c r="X82">
        <f t="shared" si="52"/>
        <v>54.250000000000007</v>
      </c>
      <c r="Y82">
        <f t="shared" si="53"/>
        <v>65.824999999999989</v>
      </c>
      <c r="Z82">
        <f t="shared" si="54"/>
        <v>61.424999999999997</v>
      </c>
    </row>
    <row r="84" spans="3:26" x14ac:dyDescent="0.25">
      <c r="G84">
        <v>400</v>
      </c>
      <c r="H84">
        <v>800</v>
      </c>
      <c r="I84" s="49">
        <v>1200</v>
      </c>
      <c r="M84">
        <f>G84-F84</f>
        <v>400</v>
      </c>
      <c r="N84">
        <f>H84-G84</f>
        <v>400</v>
      </c>
      <c r="O84">
        <f>I84-H84</f>
        <v>400</v>
      </c>
    </row>
    <row r="85" spans="3:26" x14ac:dyDescent="0.25">
      <c r="C85" t="s">
        <v>57</v>
      </c>
      <c r="D85" t="s">
        <v>35</v>
      </c>
      <c r="G85">
        <v>24.72</v>
      </c>
      <c r="H85">
        <v>47.58</v>
      </c>
      <c r="I85" s="31">
        <v>8.039351851851852E-4</v>
      </c>
      <c r="M85">
        <f>IF(G85&lt;1,G85*86400,G85)</f>
        <v>24.72</v>
      </c>
      <c r="N85">
        <f>IF(H85&lt;1,H85*86400,H85)</f>
        <v>47.58</v>
      </c>
      <c r="O85">
        <f>IF(I85&lt;1,I85*86400,I85)</f>
        <v>69.460000000000008</v>
      </c>
      <c r="Q85">
        <f>(K85/L$1*1000)</f>
        <v>0</v>
      </c>
      <c r="R85">
        <f>((M85-K85)/M$84*1000)</f>
        <v>61.8</v>
      </c>
      <c r="S85">
        <f>((N85-M85)/N$84*1000)</f>
        <v>57.15</v>
      </c>
      <c r="T85">
        <f>((O85-N85)/O$84*1000)</f>
        <v>54.700000000000024</v>
      </c>
      <c r="W85">
        <f t="shared" ref="W85:W94" si="55">AVERAGE(R85:T85)</f>
        <v>57.883333333333333</v>
      </c>
      <c r="X85">
        <f t="shared" ref="X85:X94" si="56">SMALL(R85:T85,1)</f>
        <v>54.700000000000024</v>
      </c>
      <c r="Y85">
        <f t="shared" ref="Y85:Y94" si="57">LARGE(R85:T85,1)</f>
        <v>61.8</v>
      </c>
      <c r="Z85">
        <f t="shared" ref="Z85:Z94" si="58">MEDIAN(R85:T85)</f>
        <v>57.15</v>
      </c>
    </row>
    <row r="86" spans="3:26" x14ac:dyDescent="0.25">
      <c r="C86" t="s">
        <v>123</v>
      </c>
      <c r="D86" t="s">
        <v>35</v>
      </c>
      <c r="G86">
        <v>24.65</v>
      </c>
      <c r="H86">
        <v>47.59</v>
      </c>
      <c r="I86" s="31">
        <v>8.0543981481481482E-4</v>
      </c>
      <c r="M86">
        <f>IF(G86&lt;1,G86*86400,G86)</f>
        <v>24.65</v>
      </c>
      <c r="N86">
        <f>IF(H86&lt;1,H86*86400,H86)</f>
        <v>47.59</v>
      </c>
      <c r="O86">
        <f>IF(I86&lt;1,I86*86400,I86)</f>
        <v>69.59</v>
      </c>
      <c r="Q86">
        <f>(K86/L$1*1000)</f>
        <v>0</v>
      </c>
      <c r="R86">
        <f t="shared" ref="R86:R94" si="59">((M86-K86)/M$84*1000)</f>
        <v>61.625</v>
      </c>
      <c r="S86">
        <f t="shared" ref="S86:S94" si="60">((N86-M86)/N$84*1000)</f>
        <v>57.350000000000009</v>
      </c>
      <c r="T86">
        <f t="shared" ref="T86:T94" si="61">((O86-N86)/O$84*1000)</f>
        <v>55</v>
      </c>
      <c r="W86">
        <f t="shared" si="55"/>
        <v>57.991666666666674</v>
      </c>
      <c r="X86">
        <f t="shared" si="56"/>
        <v>55</v>
      </c>
      <c r="Y86">
        <f t="shared" si="57"/>
        <v>61.625</v>
      </c>
      <c r="Z86">
        <f t="shared" si="58"/>
        <v>57.350000000000009</v>
      </c>
    </row>
    <row r="87" spans="3:26" x14ac:dyDescent="0.25">
      <c r="C87" t="s">
        <v>124</v>
      </c>
      <c r="D87" t="s">
        <v>35</v>
      </c>
      <c r="G87">
        <v>25.26</v>
      </c>
      <c r="H87">
        <v>47.88</v>
      </c>
      <c r="I87" s="31">
        <v>8.0659722222222211E-4</v>
      </c>
      <c r="M87">
        <f>IF(G87&lt;1,G87*86400,G87)</f>
        <v>25.26</v>
      </c>
      <c r="N87">
        <f>IF(H87&lt;1,H87*86400,H87)</f>
        <v>47.88</v>
      </c>
      <c r="O87">
        <f>IF(I87&lt;1,I87*86400,I87)</f>
        <v>69.689999999999984</v>
      </c>
      <c r="Q87">
        <f>(K87/L$1*1000)</f>
        <v>0</v>
      </c>
      <c r="R87">
        <f t="shared" si="59"/>
        <v>63.15</v>
      </c>
      <c r="S87">
        <f t="shared" si="60"/>
        <v>56.550000000000004</v>
      </c>
      <c r="T87">
        <f t="shared" si="61"/>
        <v>54.524999999999956</v>
      </c>
      <c r="W87">
        <f t="shared" si="55"/>
        <v>58.074999999999989</v>
      </c>
      <c r="X87">
        <f t="shared" si="56"/>
        <v>54.524999999999956</v>
      </c>
      <c r="Y87">
        <f t="shared" si="57"/>
        <v>63.15</v>
      </c>
      <c r="Z87">
        <f t="shared" si="58"/>
        <v>56.550000000000004</v>
      </c>
    </row>
    <row r="88" spans="3:26" x14ac:dyDescent="0.25">
      <c r="C88" t="s">
        <v>125</v>
      </c>
      <c r="D88" t="s">
        <v>35</v>
      </c>
      <c r="G88">
        <v>24.89</v>
      </c>
      <c r="H88">
        <v>47.78</v>
      </c>
      <c r="I88" s="31">
        <v>8.0763888888888888E-4</v>
      </c>
      <c r="M88">
        <f>IF(G88&lt;1,G88*86400,G88)</f>
        <v>24.89</v>
      </c>
      <c r="N88">
        <f>IF(H88&lt;1,H88*86400,H88)</f>
        <v>47.78</v>
      </c>
      <c r="O88">
        <f>IF(I88&lt;1,I88*86400,I88)</f>
        <v>69.78</v>
      </c>
      <c r="Q88">
        <f>(K88/L$1*1000)</f>
        <v>0</v>
      </c>
      <c r="R88">
        <f t="shared" si="59"/>
        <v>62.225000000000001</v>
      </c>
      <c r="S88">
        <f t="shared" si="60"/>
        <v>57.225000000000001</v>
      </c>
      <c r="T88">
        <f t="shared" si="61"/>
        <v>55</v>
      </c>
      <c r="W88">
        <f t="shared" si="55"/>
        <v>58.15</v>
      </c>
      <c r="X88">
        <f t="shared" si="56"/>
        <v>55</v>
      </c>
      <c r="Y88">
        <f t="shared" si="57"/>
        <v>62.225000000000001</v>
      </c>
      <c r="Z88">
        <f t="shared" si="58"/>
        <v>57.225000000000001</v>
      </c>
    </row>
    <row r="89" spans="3:26" x14ac:dyDescent="0.25">
      <c r="C89" t="s">
        <v>126</v>
      </c>
      <c r="D89" t="s">
        <v>35</v>
      </c>
      <c r="G89">
        <v>25.17</v>
      </c>
      <c r="H89">
        <v>47.94</v>
      </c>
      <c r="I89" s="31">
        <v>8.0856481481481491E-4</v>
      </c>
      <c r="M89">
        <f>IF(G89&lt;1,G89*86400,G89)</f>
        <v>25.17</v>
      </c>
      <c r="N89">
        <f>IF(H89&lt;1,H89*86400,H89)</f>
        <v>47.94</v>
      </c>
      <c r="O89">
        <f>IF(I89&lt;1,I89*86400,I89)</f>
        <v>69.860000000000014</v>
      </c>
      <c r="Q89">
        <f>(K89/L$1*1000)</f>
        <v>0</v>
      </c>
      <c r="R89">
        <f t="shared" si="59"/>
        <v>62.925000000000011</v>
      </c>
      <c r="S89">
        <f t="shared" si="60"/>
        <v>56.92499999999999</v>
      </c>
      <c r="T89">
        <f t="shared" si="61"/>
        <v>54.80000000000004</v>
      </c>
      <c r="W89">
        <f t="shared" si="55"/>
        <v>58.216666666666676</v>
      </c>
      <c r="X89">
        <f t="shared" si="56"/>
        <v>54.80000000000004</v>
      </c>
      <c r="Y89">
        <f t="shared" si="57"/>
        <v>62.925000000000011</v>
      </c>
      <c r="Z89">
        <f t="shared" si="58"/>
        <v>56.92499999999999</v>
      </c>
    </row>
    <row r="90" spans="3:26" x14ac:dyDescent="0.25">
      <c r="C90" t="s">
        <v>127</v>
      </c>
      <c r="D90" t="s">
        <v>35</v>
      </c>
      <c r="G90">
        <v>24.87</v>
      </c>
      <c r="H90">
        <v>47.67</v>
      </c>
      <c r="I90" s="31">
        <v>8.0937500000000009E-4</v>
      </c>
      <c r="M90">
        <f>IF(G90&lt;1,G90*86400,G90)</f>
        <v>24.87</v>
      </c>
      <c r="N90">
        <f>IF(H90&lt;1,H90*86400,H90)</f>
        <v>47.67</v>
      </c>
      <c r="O90">
        <f>IF(I90&lt;1,I90*86400,I90)</f>
        <v>69.930000000000007</v>
      </c>
      <c r="Q90">
        <f>(K90/L$1*1000)</f>
        <v>0</v>
      </c>
      <c r="R90">
        <f t="shared" si="59"/>
        <v>62.175000000000004</v>
      </c>
      <c r="S90">
        <f t="shared" si="60"/>
        <v>57</v>
      </c>
      <c r="T90">
        <f t="shared" si="61"/>
        <v>55.650000000000013</v>
      </c>
      <c r="W90">
        <f t="shared" si="55"/>
        <v>58.275000000000006</v>
      </c>
      <c r="X90">
        <f t="shared" si="56"/>
        <v>55.650000000000013</v>
      </c>
      <c r="Y90">
        <f t="shared" si="57"/>
        <v>62.175000000000004</v>
      </c>
      <c r="Z90">
        <f t="shared" si="58"/>
        <v>57</v>
      </c>
    </row>
    <row r="91" spans="3:26" x14ac:dyDescent="0.25">
      <c r="C91" t="s">
        <v>128</v>
      </c>
      <c r="D91" t="s">
        <v>35</v>
      </c>
      <c r="G91">
        <v>25.18</v>
      </c>
      <c r="H91">
        <v>48</v>
      </c>
      <c r="I91" s="31">
        <v>8.1018518518518516E-4</v>
      </c>
      <c r="M91">
        <f>IF(G91&lt;1,G91*86400,G91)</f>
        <v>25.18</v>
      </c>
      <c r="N91">
        <f>IF(H91&lt;1,H91*86400,H91)</f>
        <v>48</v>
      </c>
      <c r="O91">
        <f>IF(I91&lt;1,I91*86400,I91)</f>
        <v>70</v>
      </c>
      <c r="Q91">
        <f>(K91/L$1*1000)</f>
        <v>0</v>
      </c>
      <c r="R91">
        <f t="shared" si="59"/>
        <v>62.95</v>
      </c>
      <c r="S91">
        <f t="shared" si="60"/>
        <v>57.050000000000004</v>
      </c>
      <c r="T91">
        <f t="shared" si="61"/>
        <v>55</v>
      </c>
      <c r="W91">
        <f t="shared" si="55"/>
        <v>58.333333333333336</v>
      </c>
      <c r="X91">
        <f t="shared" si="56"/>
        <v>55</v>
      </c>
      <c r="Y91">
        <f t="shared" si="57"/>
        <v>62.95</v>
      </c>
      <c r="Z91">
        <f t="shared" si="58"/>
        <v>57.050000000000004</v>
      </c>
    </row>
    <row r="92" spans="3:26" x14ac:dyDescent="0.25">
      <c r="C92" t="s">
        <v>59</v>
      </c>
      <c r="D92" t="s">
        <v>35</v>
      </c>
      <c r="G92">
        <v>25.37</v>
      </c>
      <c r="H92">
        <v>48.08</v>
      </c>
      <c r="I92" s="31">
        <v>8.1076388888888897E-4</v>
      </c>
      <c r="M92">
        <f>IF(G92&lt;1,G92*86400,G92)</f>
        <v>25.37</v>
      </c>
      <c r="N92">
        <f>IF(H92&lt;1,H92*86400,H92)</f>
        <v>48.08</v>
      </c>
      <c r="O92">
        <f>IF(I92&lt;1,I92*86400,I92)</f>
        <v>70.050000000000011</v>
      </c>
      <c r="Q92">
        <f>(K92/L$1*1000)</f>
        <v>0</v>
      </c>
      <c r="R92">
        <f t="shared" si="59"/>
        <v>63.425000000000011</v>
      </c>
      <c r="S92">
        <f t="shared" si="60"/>
        <v>56.774999999999991</v>
      </c>
      <c r="T92">
        <f t="shared" si="61"/>
        <v>54.925000000000033</v>
      </c>
      <c r="W92">
        <f t="shared" si="55"/>
        <v>58.375000000000007</v>
      </c>
      <c r="X92">
        <f t="shared" si="56"/>
        <v>54.925000000000033</v>
      </c>
      <c r="Y92">
        <f t="shared" si="57"/>
        <v>63.425000000000011</v>
      </c>
      <c r="Z92">
        <f t="shared" si="58"/>
        <v>56.774999999999991</v>
      </c>
    </row>
    <row r="93" spans="3:26" x14ac:dyDescent="0.25">
      <c r="C93" t="s">
        <v>129</v>
      </c>
      <c r="D93" t="s">
        <v>35</v>
      </c>
      <c r="G93">
        <v>25.05</v>
      </c>
      <c r="H93">
        <v>47.9</v>
      </c>
      <c r="I93" s="31">
        <v>8.1331018518518514E-4</v>
      </c>
      <c r="M93">
        <f>IF(G93&lt;1,G93*86400,G93)</f>
        <v>25.05</v>
      </c>
      <c r="N93">
        <f>IF(H93&lt;1,H93*86400,H93)</f>
        <v>47.9</v>
      </c>
      <c r="O93">
        <f>IF(I93&lt;1,I93*86400,I93)</f>
        <v>70.27</v>
      </c>
      <c r="Q93">
        <f>(K93/L$1*1000)</f>
        <v>0</v>
      </c>
      <c r="R93">
        <f t="shared" si="59"/>
        <v>62.625</v>
      </c>
      <c r="S93">
        <f t="shared" si="60"/>
        <v>57.124999999999993</v>
      </c>
      <c r="T93">
        <f t="shared" si="61"/>
        <v>55.924999999999997</v>
      </c>
      <c r="W93">
        <f t="shared" si="55"/>
        <v>58.558333333333337</v>
      </c>
      <c r="X93">
        <f t="shared" si="56"/>
        <v>55.924999999999997</v>
      </c>
      <c r="Y93">
        <f t="shared" si="57"/>
        <v>62.625</v>
      </c>
      <c r="Z93">
        <f t="shared" si="58"/>
        <v>57.124999999999993</v>
      </c>
    </row>
    <row r="94" spans="3:26" x14ac:dyDescent="0.25">
      <c r="C94" t="s">
        <v>130</v>
      </c>
      <c r="D94" t="s">
        <v>35</v>
      </c>
      <c r="G94">
        <v>25.09</v>
      </c>
      <c r="H94">
        <v>47.8</v>
      </c>
      <c r="I94" s="31">
        <v>8.1956018518518521E-4</v>
      </c>
      <c r="M94">
        <f>IF(G94&lt;1,G94*86400,G94)</f>
        <v>25.09</v>
      </c>
      <c r="N94">
        <f>IF(H94&lt;1,H94*86400,H94)</f>
        <v>47.8</v>
      </c>
      <c r="O94">
        <f>IF(I94&lt;1,I94*86400,I94)</f>
        <v>70.81</v>
      </c>
      <c r="Q94">
        <f>(K94/L$1*1000)</f>
        <v>0</v>
      </c>
      <c r="R94">
        <f t="shared" si="59"/>
        <v>62.725000000000001</v>
      </c>
      <c r="S94">
        <f t="shared" si="60"/>
        <v>56.774999999999991</v>
      </c>
      <c r="T94">
        <f t="shared" si="61"/>
        <v>57.525000000000013</v>
      </c>
      <c r="W94">
        <f t="shared" si="55"/>
        <v>59.008333333333333</v>
      </c>
      <c r="X94">
        <f t="shared" si="56"/>
        <v>56.774999999999991</v>
      </c>
      <c r="Y94">
        <f t="shared" si="57"/>
        <v>62.725000000000001</v>
      </c>
      <c r="Z94">
        <f t="shared" si="58"/>
        <v>57.525000000000013</v>
      </c>
    </row>
    <row r="95" spans="3:26" x14ac:dyDescent="0.25">
      <c r="C95" t="s">
        <v>131</v>
      </c>
      <c r="D95" t="s">
        <v>35</v>
      </c>
      <c r="G95">
        <v>25.37</v>
      </c>
      <c r="H95">
        <v>48.06</v>
      </c>
      <c r="I95" s="31">
        <v>8.2939814814814812E-4</v>
      </c>
      <c r="M95">
        <f>IF(G95&lt;1,G95*86400,G95)</f>
        <v>25.37</v>
      </c>
      <c r="N95">
        <f>IF(H95&lt;1,H95*86400,H95)</f>
        <v>48.06</v>
      </c>
      <c r="O95">
        <f>IF(I95&lt;1,I95*86400,I95)</f>
        <v>71.66</v>
      </c>
      <c r="Q95">
        <f>(K95/L$1*1000)</f>
        <v>0</v>
      </c>
      <c r="R95">
        <f t="shared" ref="R95" si="62">((M95-K95)/M$84*1000)</f>
        <v>63.425000000000011</v>
      </c>
      <c r="S95">
        <f t="shared" ref="S95" si="63">((N95-M95)/N$84*1000)</f>
        <v>56.725000000000001</v>
      </c>
      <c r="T95">
        <f t="shared" ref="T95" si="64">((O95-N95)/O$84*1000)</f>
        <v>58.999999999999986</v>
      </c>
      <c r="W95">
        <f t="shared" ref="W95" si="65">AVERAGE(R95:T95)</f>
        <v>59.716666666666661</v>
      </c>
      <c r="X95">
        <f t="shared" ref="X95" si="66">SMALL(R95:T95,1)</f>
        <v>56.725000000000001</v>
      </c>
      <c r="Y95">
        <f t="shared" ref="Y95" si="67">LARGE(R95:T95,1)</f>
        <v>63.425000000000011</v>
      </c>
      <c r="Z95">
        <f t="shared" ref="Z95" si="68">MEDIAN(R95:T95)</f>
        <v>58.999999999999986</v>
      </c>
    </row>
    <row r="97" spans="3:26" x14ac:dyDescent="0.25">
      <c r="E97">
        <v>400</v>
      </c>
      <c r="F97">
        <v>800</v>
      </c>
      <c r="G97">
        <v>1200</v>
      </c>
      <c r="H97">
        <v>1600</v>
      </c>
      <c r="I97">
        <v>2000</v>
      </c>
      <c r="L97">
        <f>F97</f>
        <v>800</v>
      </c>
      <c r="M97">
        <f>G97-F97</f>
        <v>400</v>
      </c>
      <c r="N97">
        <f>H97-G97</f>
        <v>400</v>
      </c>
      <c r="O97">
        <f>I97-H97</f>
        <v>400</v>
      </c>
      <c r="Q97" t="s">
        <v>118</v>
      </c>
      <c r="T97" t="s">
        <v>117</v>
      </c>
      <c r="W97" t="s">
        <v>119</v>
      </c>
      <c r="X97" t="s">
        <v>120</v>
      </c>
      <c r="Y97" t="s">
        <v>121</v>
      </c>
      <c r="Z97" t="s">
        <v>122</v>
      </c>
    </row>
    <row r="98" spans="3:26" x14ac:dyDescent="0.25">
      <c r="C98" t="s">
        <v>132</v>
      </c>
      <c r="D98" t="s">
        <v>35</v>
      </c>
      <c r="E98">
        <v>26.84</v>
      </c>
      <c r="F98">
        <v>50.62</v>
      </c>
      <c r="G98" s="31">
        <v>8.6574074074074071E-4</v>
      </c>
      <c r="H98" s="31">
        <v>1.1349537037037038E-3</v>
      </c>
      <c r="I98" s="31">
        <v>1.396064814814815E-3</v>
      </c>
      <c r="L98">
        <f>IF(F98&lt;1,F98*86400,F98)</f>
        <v>50.62</v>
      </c>
      <c r="M98">
        <f>IF(G98&lt;1,G98*86400,G98)</f>
        <v>74.8</v>
      </c>
      <c r="N98">
        <f>IF(H98&lt;1,H98*86400,H98)</f>
        <v>98.06</v>
      </c>
      <c r="O98">
        <f>IF(I98&lt;1,I98*86400,I98)</f>
        <v>120.62000000000002</v>
      </c>
      <c r="Q98">
        <f>(L98/L$97*1000)</f>
        <v>63.274999999999999</v>
      </c>
      <c r="R98">
        <f>((M98-L98)/M$97*1000)</f>
        <v>60.449999999999996</v>
      </c>
      <c r="S98">
        <f t="shared" ref="S98:T98" si="69">((N98-M98)/N$97*1000)</f>
        <v>58.150000000000013</v>
      </c>
      <c r="T98">
        <f t="shared" si="69"/>
        <v>56.400000000000041</v>
      </c>
      <c r="W98">
        <f>AVERAGE(Q98:T98)</f>
        <v>59.568750000000009</v>
      </c>
      <c r="X98">
        <f>SMALL(Q98:T98,1)</f>
        <v>56.400000000000041</v>
      </c>
      <c r="Y98">
        <f>LARGE(Q98:T98,1)</f>
        <v>63.274999999999999</v>
      </c>
      <c r="Z98">
        <f>MEDIAN(Q98:T98)</f>
        <v>59.300000000000004</v>
      </c>
    </row>
    <row r="99" spans="3:26" x14ac:dyDescent="0.25">
      <c r="C99" t="s">
        <v>133</v>
      </c>
      <c r="D99" t="s">
        <v>35</v>
      </c>
      <c r="E99">
        <v>26.92</v>
      </c>
      <c r="F99">
        <v>51.25</v>
      </c>
      <c r="G99" s="31">
        <v>8.7141203703703697E-4</v>
      </c>
      <c r="H99" s="31">
        <v>1.1383101851851851E-3</v>
      </c>
      <c r="I99" s="31">
        <v>1.396990740740741E-3</v>
      </c>
      <c r="L99">
        <f t="shared" ref="L99:L104" si="70">IF(F99&lt;1,F99*86400,F99)</f>
        <v>51.25</v>
      </c>
      <c r="M99">
        <f t="shared" ref="M99:M104" si="71">IF(G99&lt;1,G99*86400,G99)</f>
        <v>75.289999999999992</v>
      </c>
      <c r="N99">
        <f t="shared" ref="N99:N104" si="72">IF(H99&lt;1,H99*86400,H99)</f>
        <v>98.35</v>
      </c>
      <c r="O99">
        <f t="shared" ref="O99:O104" si="73">IF(I99&lt;1,I99*86400,I99)</f>
        <v>120.70000000000002</v>
      </c>
      <c r="Q99">
        <f t="shared" ref="Q99:Q104" si="74">(L99/L$97*1000)</f>
        <v>64.0625</v>
      </c>
      <c r="R99">
        <f t="shared" ref="R99:R104" si="75">((M99-L99)/M$97*1000)</f>
        <v>60.09999999999998</v>
      </c>
      <c r="S99">
        <f t="shared" ref="S99:S104" si="76">((N99-M99)/N$97*1000)</f>
        <v>57.650000000000006</v>
      </c>
      <c r="T99">
        <f t="shared" ref="T99:T104" si="77">((O99-N99)/O$97*1000)</f>
        <v>55.875000000000057</v>
      </c>
      <c r="W99">
        <f t="shared" ref="W99:W104" si="78">AVERAGE(Q99:T99)</f>
        <v>59.421875000000014</v>
      </c>
      <c r="X99">
        <f t="shared" ref="X99:X104" si="79">SMALL(Q99:T99,1)</f>
        <v>55.875000000000057</v>
      </c>
      <c r="Y99">
        <f t="shared" ref="Y99:Y104" si="80">LARGE(Q99:T99,1)</f>
        <v>64.0625</v>
      </c>
      <c r="Z99">
        <f t="shared" ref="Z99:Z104" si="81">MEDIAN(Q99:T99)</f>
        <v>58.874999999999993</v>
      </c>
    </row>
    <row r="100" spans="3:26" x14ac:dyDescent="0.25">
      <c r="C100" t="s">
        <v>134</v>
      </c>
      <c r="D100" t="s">
        <v>35</v>
      </c>
      <c r="E100">
        <v>26.64</v>
      </c>
      <c r="F100">
        <v>50.36</v>
      </c>
      <c r="G100" s="31">
        <v>8.6307870370370369E-4</v>
      </c>
      <c r="H100" s="31">
        <v>1.1333333333333334E-3</v>
      </c>
      <c r="I100" s="31">
        <v>1.3998842592592589E-3</v>
      </c>
      <c r="L100">
        <f t="shared" si="70"/>
        <v>50.36</v>
      </c>
      <c r="M100">
        <f t="shared" si="71"/>
        <v>74.569999999999993</v>
      </c>
      <c r="N100">
        <f t="shared" si="72"/>
        <v>97.92</v>
      </c>
      <c r="O100">
        <f t="shared" si="73"/>
        <v>120.94999999999997</v>
      </c>
      <c r="Q100">
        <f t="shared" si="74"/>
        <v>62.95</v>
      </c>
      <c r="R100">
        <f t="shared" si="75"/>
        <v>60.524999999999984</v>
      </c>
      <c r="S100">
        <f t="shared" si="76"/>
        <v>58.375000000000021</v>
      </c>
      <c r="T100">
        <f t="shared" si="77"/>
        <v>57.574999999999932</v>
      </c>
      <c r="W100">
        <f t="shared" si="78"/>
        <v>59.856249999999989</v>
      </c>
      <c r="X100">
        <f t="shared" si="79"/>
        <v>57.574999999999932</v>
      </c>
      <c r="Y100">
        <f t="shared" si="80"/>
        <v>62.95</v>
      </c>
      <c r="Z100">
        <f t="shared" si="81"/>
        <v>59.45</v>
      </c>
    </row>
    <row r="101" spans="3:26" x14ac:dyDescent="0.25">
      <c r="C101" t="s">
        <v>135</v>
      </c>
      <c r="D101" t="s">
        <v>35</v>
      </c>
      <c r="E101">
        <v>26.75</v>
      </c>
      <c r="F101">
        <v>50.35</v>
      </c>
      <c r="G101" s="31">
        <v>8.6400462962962961E-4</v>
      </c>
      <c r="H101" s="31">
        <v>1.1365740740740741E-3</v>
      </c>
      <c r="I101" s="31">
        <v>1.4028935185185184E-3</v>
      </c>
      <c r="L101">
        <f t="shared" si="70"/>
        <v>50.35</v>
      </c>
      <c r="M101">
        <f t="shared" si="71"/>
        <v>74.649999999999991</v>
      </c>
      <c r="N101">
        <f t="shared" si="72"/>
        <v>98.2</v>
      </c>
      <c r="O101">
        <f t="shared" si="73"/>
        <v>121.21</v>
      </c>
      <c r="Q101">
        <f t="shared" si="74"/>
        <v>62.937500000000007</v>
      </c>
      <c r="R101">
        <f t="shared" si="75"/>
        <v>60.749999999999979</v>
      </c>
      <c r="S101">
        <f t="shared" si="76"/>
        <v>58.875000000000028</v>
      </c>
      <c r="T101">
        <f t="shared" si="77"/>
        <v>57.524999999999977</v>
      </c>
      <c r="W101">
        <f t="shared" si="78"/>
        <v>60.021874999999994</v>
      </c>
      <c r="X101">
        <f t="shared" si="79"/>
        <v>57.524999999999977</v>
      </c>
      <c r="Y101">
        <f t="shared" si="80"/>
        <v>62.937500000000007</v>
      </c>
      <c r="Z101">
        <f t="shared" si="81"/>
        <v>59.8125</v>
      </c>
    </row>
    <row r="102" spans="3:26" x14ac:dyDescent="0.25">
      <c r="C102" t="s">
        <v>136</v>
      </c>
      <c r="D102" t="s">
        <v>35</v>
      </c>
      <c r="E102">
        <v>27.25</v>
      </c>
      <c r="F102">
        <v>51.52</v>
      </c>
      <c r="G102" s="31">
        <v>8.7245370370370374E-4</v>
      </c>
      <c r="H102" s="31">
        <v>1.139699074074074E-3</v>
      </c>
      <c r="I102" s="31">
        <v>1.4072916666666667E-3</v>
      </c>
      <c r="L102">
        <f t="shared" si="70"/>
        <v>51.52</v>
      </c>
      <c r="M102">
        <f t="shared" si="71"/>
        <v>75.38000000000001</v>
      </c>
      <c r="N102">
        <f t="shared" si="72"/>
        <v>98.47</v>
      </c>
      <c r="O102">
        <f t="shared" si="73"/>
        <v>121.59</v>
      </c>
      <c r="Q102">
        <f t="shared" si="74"/>
        <v>64.400000000000006</v>
      </c>
      <c r="R102">
        <f t="shared" si="75"/>
        <v>59.650000000000013</v>
      </c>
      <c r="S102">
        <f t="shared" si="76"/>
        <v>57.724999999999973</v>
      </c>
      <c r="T102">
        <f t="shared" si="77"/>
        <v>57.800000000000011</v>
      </c>
      <c r="W102">
        <f t="shared" si="78"/>
        <v>59.893749999999997</v>
      </c>
      <c r="X102">
        <f t="shared" si="79"/>
        <v>57.724999999999973</v>
      </c>
      <c r="Y102">
        <f t="shared" si="80"/>
        <v>64.400000000000006</v>
      </c>
      <c r="Z102">
        <f t="shared" si="81"/>
        <v>58.725000000000009</v>
      </c>
    </row>
    <row r="103" spans="3:26" x14ac:dyDescent="0.25">
      <c r="C103" t="s">
        <v>137</v>
      </c>
      <c r="D103" t="s">
        <v>35</v>
      </c>
      <c r="E103">
        <v>26.4</v>
      </c>
      <c r="F103">
        <v>50.07</v>
      </c>
      <c r="G103" s="31">
        <v>8.6099537037037036E-4</v>
      </c>
      <c r="H103" s="31">
        <v>1.1346064814814814E-3</v>
      </c>
      <c r="I103" s="31">
        <v>1.4111111111111112E-3</v>
      </c>
      <c r="L103">
        <f t="shared" si="70"/>
        <v>50.07</v>
      </c>
      <c r="M103">
        <f t="shared" si="71"/>
        <v>74.39</v>
      </c>
      <c r="N103">
        <f t="shared" si="72"/>
        <v>98.03</v>
      </c>
      <c r="O103">
        <f t="shared" si="73"/>
        <v>121.92000000000002</v>
      </c>
      <c r="Q103">
        <f t="shared" si="74"/>
        <v>62.587500000000006</v>
      </c>
      <c r="R103">
        <f t="shared" si="75"/>
        <v>60.8</v>
      </c>
      <c r="S103">
        <f t="shared" si="76"/>
        <v>59.1</v>
      </c>
      <c r="T103">
        <f t="shared" si="77"/>
        <v>59.725000000000037</v>
      </c>
      <c r="W103">
        <f t="shared" si="78"/>
        <v>60.553125000000009</v>
      </c>
      <c r="X103">
        <f t="shared" si="79"/>
        <v>59.1</v>
      </c>
      <c r="Y103">
        <f t="shared" si="80"/>
        <v>62.587500000000006</v>
      </c>
      <c r="Z103">
        <f t="shared" si="81"/>
        <v>60.262500000000017</v>
      </c>
    </row>
    <row r="104" spans="3:26" x14ac:dyDescent="0.25">
      <c r="C104" t="s">
        <v>138</v>
      </c>
      <c r="D104" t="s">
        <v>35</v>
      </c>
      <c r="E104">
        <v>27.24</v>
      </c>
      <c r="F104">
        <v>51.51</v>
      </c>
      <c r="G104" s="31">
        <v>8.7210648148148152E-4</v>
      </c>
      <c r="H104" s="31">
        <v>1.1423611111111111E-3</v>
      </c>
      <c r="I104" s="31">
        <v>1.415162037037037E-3</v>
      </c>
      <c r="L104">
        <f t="shared" si="70"/>
        <v>51.51</v>
      </c>
      <c r="M104">
        <f t="shared" si="71"/>
        <v>75.350000000000009</v>
      </c>
      <c r="N104">
        <f t="shared" si="72"/>
        <v>98.7</v>
      </c>
      <c r="O104">
        <f t="shared" si="73"/>
        <v>122.27</v>
      </c>
      <c r="Q104">
        <f t="shared" si="74"/>
        <v>64.387500000000003</v>
      </c>
      <c r="R104">
        <f t="shared" si="75"/>
        <v>59.60000000000003</v>
      </c>
      <c r="S104">
        <f t="shared" si="76"/>
        <v>58.374999999999986</v>
      </c>
      <c r="T104">
        <f t="shared" si="77"/>
        <v>58.924999999999983</v>
      </c>
      <c r="W104">
        <f t="shared" si="78"/>
        <v>60.321874999999999</v>
      </c>
      <c r="X104">
        <f t="shared" si="79"/>
        <v>58.374999999999986</v>
      </c>
      <c r="Y104">
        <f t="shared" si="80"/>
        <v>64.387500000000003</v>
      </c>
      <c r="Z104">
        <f t="shared" si="81"/>
        <v>59.262500000000003</v>
      </c>
    </row>
    <row r="106" spans="3:26" x14ac:dyDescent="0.25">
      <c r="G106">
        <v>400</v>
      </c>
      <c r="H106">
        <v>800</v>
      </c>
      <c r="I106">
        <v>1200</v>
      </c>
      <c r="M106">
        <f>G106-F106</f>
        <v>400</v>
      </c>
      <c r="N106">
        <f>H106-G106</f>
        <v>400</v>
      </c>
      <c r="O106">
        <f>I106-H106</f>
        <v>400</v>
      </c>
    </row>
    <row r="107" spans="3:26" x14ac:dyDescent="0.25">
      <c r="C107" t="s">
        <v>139</v>
      </c>
      <c r="D107" t="s">
        <v>35</v>
      </c>
      <c r="G107">
        <v>25.1</v>
      </c>
      <c r="H107">
        <v>47.35</v>
      </c>
      <c r="I107" s="31">
        <v>7.9837962962962968E-4</v>
      </c>
      <c r="M107">
        <f>IF(G107&lt;1,G107*86400,G107)</f>
        <v>25.1</v>
      </c>
      <c r="N107">
        <f>IF(H107&lt;1,H107*86400,H107)</f>
        <v>47.35</v>
      </c>
      <c r="O107">
        <f>IF(I107&lt;1,I107*86400,I107)</f>
        <v>68.98</v>
      </c>
      <c r="R107">
        <f>((M107-L107)/M$106*1000)</f>
        <v>62.75</v>
      </c>
      <c r="S107">
        <f>((N107-M107)/N$106*1000)</f>
        <v>55.625</v>
      </c>
      <c r="T107">
        <f>((O107-N107)/O$106*1000)</f>
        <v>54.075000000000003</v>
      </c>
      <c r="W107">
        <f>AVERAGE(R107:T107)</f>
        <v>57.483333333333327</v>
      </c>
      <c r="X107">
        <f>SMALL(R107:T107,1)</f>
        <v>54.075000000000003</v>
      </c>
      <c r="Y107">
        <f>LARGE(R107:T107,1)</f>
        <v>62.75</v>
      </c>
      <c r="Z107">
        <f>MEDIAN(R107:T107)</f>
        <v>55.625</v>
      </c>
    </row>
    <row r="108" spans="3:26" x14ac:dyDescent="0.25">
      <c r="C108" t="s">
        <v>140</v>
      </c>
      <c r="D108" t="s">
        <v>35</v>
      </c>
      <c r="G108">
        <v>24.85</v>
      </c>
      <c r="H108">
        <v>47.53</v>
      </c>
      <c r="I108" s="31">
        <v>7.9872685185185201E-4</v>
      </c>
      <c r="M108">
        <f t="shared" ref="M108:M118" si="82">IF(G108&lt;1,G108*86400,G108)</f>
        <v>24.85</v>
      </c>
      <c r="N108">
        <f t="shared" ref="N108:N118" si="83">IF(H108&lt;1,H108*86400,H108)</f>
        <v>47.53</v>
      </c>
      <c r="O108">
        <f t="shared" ref="O108:O118" si="84">IF(I108&lt;1,I108*86400,I108)</f>
        <v>69.010000000000019</v>
      </c>
      <c r="R108">
        <f t="shared" ref="R108:R118" si="85">((M108-L108)/M$106*1000)</f>
        <v>62.125000000000007</v>
      </c>
      <c r="S108">
        <f t="shared" ref="S108:S118" si="86">((N108-M108)/N$106*1000)</f>
        <v>56.7</v>
      </c>
      <c r="T108">
        <f t="shared" ref="T108:T118" si="87">((O108-N108)/O$106*1000)</f>
        <v>53.700000000000045</v>
      </c>
      <c r="W108">
        <f t="shared" ref="W108:W118" si="88">AVERAGE(R108:T108)</f>
        <v>57.508333333333354</v>
      </c>
      <c r="X108">
        <f t="shared" ref="X108:X118" si="89">SMALL(R108:T108,1)</f>
        <v>53.700000000000045</v>
      </c>
      <c r="Y108">
        <f t="shared" ref="Y108:Y118" si="90">LARGE(R108:T108,1)</f>
        <v>62.125000000000007</v>
      </c>
      <c r="Z108">
        <f t="shared" ref="Z108:Z118" si="91">MEDIAN(R108:T108)</f>
        <v>56.7</v>
      </c>
    </row>
    <row r="109" spans="3:26" x14ac:dyDescent="0.25">
      <c r="C109" t="s">
        <v>141</v>
      </c>
      <c r="D109" t="s">
        <v>35</v>
      </c>
      <c r="G109">
        <v>24.38</v>
      </c>
      <c r="H109">
        <v>46.98</v>
      </c>
      <c r="I109" s="31">
        <v>8.0115740740740744E-4</v>
      </c>
      <c r="M109">
        <f t="shared" si="82"/>
        <v>24.38</v>
      </c>
      <c r="N109">
        <f t="shared" si="83"/>
        <v>46.98</v>
      </c>
      <c r="O109">
        <f t="shared" si="84"/>
        <v>69.22</v>
      </c>
      <c r="R109">
        <f t="shared" si="85"/>
        <v>60.949999999999996</v>
      </c>
      <c r="S109">
        <f t="shared" si="86"/>
        <v>56.499999999999993</v>
      </c>
      <c r="T109">
        <f t="shared" si="87"/>
        <v>55.6</v>
      </c>
      <c r="W109">
        <f t="shared" si="88"/>
        <v>57.68333333333333</v>
      </c>
      <c r="X109">
        <f t="shared" si="89"/>
        <v>55.6</v>
      </c>
      <c r="Y109">
        <f t="shared" si="90"/>
        <v>60.949999999999996</v>
      </c>
      <c r="Z109">
        <f t="shared" si="91"/>
        <v>56.499999999999993</v>
      </c>
    </row>
    <row r="110" spans="3:26" x14ac:dyDescent="0.25">
      <c r="C110" t="s">
        <v>142</v>
      </c>
      <c r="D110" t="s">
        <v>35</v>
      </c>
      <c r="G110">
        <v>24.69</v>
      </c>
      <c r="H110">
        <v>47.08</v>
      </c>
      <c r="I110" s="31">
        <v>8.0208333333333336E-4</v>
      </c>
      <c r="M110">
        <f t="shared" si="82"/>
        <v>24.69</v>
      </c>
      <c r="N110">
        <f t="shared" si="83"/>
        <v>47.08</v>
      </c>
      <c r="O110">
        <f t="shared" si="84"/>
        <v>69.3</v>
      </c>
      <c r="R110">
        <f t="shared" si="85"/>
        <v>61.725000000000001</v>
      </c>
      <c r="S110">
        <f t="shared" si="86"/>
        <v>55.974999999999987</v>
      </c>
      <c r="T110">
        <f t="shared" si="87"/>
        <v>55.55</v>
      </c>
      <c r="W110">
        <f t="shared" si="88"/>
        <v>57.75</v>
      </c>
      <c r="X110">
        <f t="shared" si="89"/>
        <v>55.55</v>
      </c>
      <c r="Y110">
        <f t="shared" si="90"/>
        <v>61.725000000000001</v>
      </c>
      <c r="Z110">
        <f t="shared" si="91"/>
        <v>55.974999999999987</v>
      </c>
    </row>
    <row r="111" spans="3:26" x14ac:dyDescent="0.25">
      <c r="C111" t="s">
        <v>143</v>
      </c>
      <c r="D111" t="s">
        <v>35</v>
      </c>
      <c r="G111">
        <v>24.65</v>
      </c>
      <c r="H111">
        <v>47.31</v>
      </c>
      <c r="I111" s="31">
        <v>8.0428240740740753E-4</v>
      </c>
      <c r="M111">
        <f t="shared" si="82"/>
        <v>24.65</v>
      </c>
      <c r="N111">
        <f t="shared" si="83"/>
        <v>47.31</v>
      </c>
      <c r="O111">
        <f t="shared" si="84"/>
        <v>69.490000000000009</v>
      </c>
      <c r="R111">
        <f t="shared" si="85"/>
        <v>61.625</v>
      </c>
      <c r="S111">
        <f t="shared" si="86"/>
        <v>56.650000000000006</v>
      </c>
      <c r="T111">
        <f t="shared" si="87"/>
        <v>55.450000000000017</v>
      </c>
      <c r="W111">
        <f t="shared" si="88"/>
        <v>57.908333333333339</v>
      </c>
      <c r="X111">
        <f t="shared" si="89"/>
        <v>55.450000000000017</v>
      </c>
      <c r="Y111">
        <f t="shared" si="90"/>
        <v>61.625</v>
      </c>
      <c r="Z111">
        <f t="shared" si="91"/>
        <v>56.650000000000006</v>
      </c>
    </row>
    <row r="112" spans="3:26" x14ac:dyDescent="0.25">
      <c r="C112" t="s">
        <v>144</v>
      </c>
      <c r="D112" t="s">
        <v>35</v>
      </c>
      <c r="G112">
        <v>24.65</v>
      </c>
      <c r="H112">
        <v>47.39</v>
      </c>
      <c r="I112" s="31">
        <v>8.0497685185185186E-4</v>
      </c>
      <c r="M112">
        <f t="shared" si="82"/>
        <v>24.65</v>
      </c>
      <c r="N112">
        <f t="shared" si="83"/>
        <v>47.39</v>
      </c>
      <c r="O112">
        <f t="shared" si="84"/>
        <v>69.55</v>
      </c>
      <c r="R112">
        <f t="shared" si="85"/>
        <v>61.625</v>
      </c>
      <c r="S112">
        <f t="shared" si="86"/>
        <v>56.85</v>
      </c>
      <c r="T112">
        <f t="shared" si="87"/>
        <v>55.399999999999991</v>
      </c>
      <c r="W112">
        <f t="shared" si="88"/>
        <v>57.958333333333336</v>
      </c>
      <c r="X112">
        <f t="shared" si="89"/>
        <v>55.399999999999991</v>
      </c>
      <c r="Y112">
        <f t="shared" si="90"/>
        <v>61.625</v>
      </c>
      <c r="Z112">
        <f t="shared" si="91"/>
        <v>56.85</v>
      </c>
    </row>
    <row r="113" spans="3:26" x14ac:dyDescent="0.25">
      <c r="C113" t="s">
        <v>145</v>
      </c>
      <c r="D113" t="s">
        <v>35</v>
      </c>
      <c r="G113">
        <v>24.47</v>
      </c>
      <c r="H113">
        <v>47.06</v>
      </c>
      <c r="I113" s="31">
        <v>8.0601851851851852E-4</v>
      </c>
      <c r="M113">
        <f t="shared" si="82"/>
        <v>24.47</v>
      </c>
      <c r="N113">
        <f t="shared" si="83"/>
        <v>47.06</v>
      </c>
      <c r="O113">
        <f t="shared" si="84"/>
        <v>69.64</v>
      </c>
      <c r="R113">
        <f t="shared" si="85"/>
        <v>61.174999999999997</v>
      </c>
      <c r="S113">
        <f t="shared" si="86"/>
        <v>56.475000000000009</v>
      </c>
      <c r="T113">
        <f t="shared" si="87"/>
        <v>56.449999999999996</v>
      </c>
      <c r="W113">
        <f t="shared" si="88"/>
        <v>58.033333333333331</v>
      </c>
      <c r="X113">
        <f t="shared" si="89"/>
        <v>56.449999999999996</v>
      </c>
      <c r="Y113">
        <f t="shared" si="90"/>
        <v>61.174999999999997</v>
      </c>
      <c r="Z113">
        <f t="shared" si="91"/>
        <v>56.475000000000009</v>
      </c>
    </row>
    <row r="114" spans="3:26" x14ac:dyDescent="0.25">
      <c r="C114" t="s">
        <v>146</v>
      </c>
      <c r="D114" t="s">
        <v>35</v>
      </c>
      <c r="G114">
        <v>24.2</v>
      </c>
      <c r="H114">
        <v>46.86</v>
      </c>
      <c r="I114" s="31">
        <v>8.068287037037037E-4</v>
      </c>
      <c r="M114">
        <f t="shared" si="82"/>
        <v>24.2</v>
      </c>
      <c r="N114">
        <f t="shared" si="83"/>
        <v>46.86</v>
      </c>
      <c r="O114">
        <f t="shared" si="84"/>
        <v>69.709999999999994</v>
      </c>
      <c r="R114">
        <f t="shared" si="85"/>
        <v>60.5</v>
      </c>
      <c r="S114">
        <f t="shared" si="86"/>
        <v>56.65</v>
      </c>
      <c r="T114">
        <f t="shared" si="87"/>
        <v>57.124999999999986</v>
      </c>
      <c r="W114">
        <f t="shared" si="88"/>
        <v>58.091666666666661</v>
      </c>
      <c r="X114">
        <f t="shared" si="89"/>
        <v>56.65</v>
      </c>
      <c r="Y114">
        <f t="shared" si="90"/>
        <v>60.5</v>
      </c>
      <c r="Z114">
        <f t="shared" si="91"/>
        <v>57.124999999999986</v>
      </c>
    </row>
    <row r="115" spans="3:26" x14ac:dyDescent="0.25">
      <c r="C115" t="s">
        <v>147</v>
      </c>
      <c r="D115" t="s">
        <v>35</v>
      </c>
      <c r="G115">
        <v>24.48</v>
      </c>
      <c r="H115">
        <v>47.19</v>
      </c>
      <c r="I115" s="31">
        <v>8.0937500000000009E-4</v>
      </c>
      <c r="M115">
        <f t="shared" si="82"/>
        <v>24.48</v>
      </c>
      <c r="N115">
        <f t="shared" si="83"/>
        <v>47.19</v>
      </c>
      <c r="O115">
        <f t="shared" si="84"/>
        <v>69.930000000000007</v>
      </c>
      <c r="R115">
        <f t="shared" si="85"/>
        <v>61.2</v>
      </c>
      <c r="S115">
        <f t="shared" si="86"/>
        <v>56.774999999999991</v>
      </c>
      <c r="T115">
        <f t="shared" si="87"/>
        <v>56.850000000000023</v>
      </c>
      <c r="W115">
        <f t="shared" si="88"/>
        <v>58.275000000000006</v>
      </c>
      <c r="X115">
        <f t="shared" si="89"/>
        <v>56.774999999999991</v>
      </c>
      <c r="Y115">
        <f t="shared" si="90"/>
        <v>61.2</v>
      </c>
      <c r="Z115">
        <f t="shared" si="91"/>
        <v>56.850000000000023</v>
      </c>
    </row>
    <row r="116" spans="3:26" x14ac:dyDescent="0.25">
      <c r="C116" t="s">
        <v>56</v>
      </c>
      <c r="D116" t="s">
        <v>35</v>
      </c>
      <c r="G116">
        <v>24.67</v>
      </c>
      <c r="H116">
        <v>47.38</v>
      </c>
      <c r="I116" s="31">
        <v>8.097222222222222E-4</v>
      </c>
      <c r="M116">
        <f t="shared" si="82"/>
        <v>24.67</v>
      </c>
      <c r="N116">
        <f t="shared" si="83"/>
        <v>47.38</v>
      </c>
      <c r="O116">
        <f t="shared" si="84"/>
        <v>69.959999999999994</v>
      </c>
      <c r="R116">
        <f t="shared" si="85"/>
        <v>61.675000000000004</v>
      </c>
      <c r="S116">
        <f t="shared" si="86"/>
        <v>56.774999999999999</v>
      </c>
      <c r="T116">
        <f t="shared" si="87"/>
        <v>56.449999999999982</v>
      </c>
      <c r="W116">
        <f t="shared" si="88"/>
        <v>58.29999999999999</v>
      </c>
      <c r="X116">
        <f t="shared" si="89"/>
        <v>56.449999999999982</v>
      </c>
      <c r="Y116">
        <f t="shared" si="90"/>
        <v>61.675000000000004</v>
      </c>
      <c r="Z116">
        <f t="shared" si="91"/>
        <v>56.774999999999999</v>
      </c>
    </row>
    <row r="117" spans="3:26" x14ac:dyDescent="0.25">
      <c r="C117" t="s">
        <v>148</v>
      </c>
      <c r="D117" t="s">
        <v>35</v>
      </c>
      <c r="G117">
        <v>24.46</v>
      </c>
      <c r="H117">
        <v>47.2</v>
      </c>
      <c r="I117" s="31">
        <v>8.1030092592592601E-4</v>
      </c>
      <c r="M117">
        <f t="shared" si="82"/>
        <v>24.46</v>
      </c>
      <c r="N117">
        <f t="shared" si="83"/>
        <v>47.2</v>
      </c>
      <c r="O117">
        <f t="shared" si="84"/>
        <v>70.010000000000005</v>
      </c>
      <c r="R117">
        <f t="shared" si="85"/>
        <v>61.150000000000006</v>
      </c>
      <c r="S117">
        <f t="shared" si="86"/>
        <v>56.85</v>
      </c>
      <c r="T117">
        <f t="shared" si="87"/>
        <v>57.025000000000006</v>
      </c>
      <c r="W117">
        <f t="shared" si="88"/>
        <v>58.341666666666669</v>
      </c>
      <c r="X117">
        <f t="shared" si="89"/>
        <v>56.85</v>
      </c>
      <c r="Y117">
        <f t="shared" si="90"/>
        <v>61.150000000000006</v>
      </c>
      <c r="Z117">
        <f t="shared" si="91"/>
        <v>57.025000000000006</v>
      </c>
    </row>
    <row r="118" spans="3:26" x14ac:dyDescent="0.25">
      <c r="C118" t="s">
        <v>149</v>
      </c>
      <c r="D118" t="s">
        <v>35</v>
      </c>
      <c r="G118">
        <v>24.22</v>
      </c>
      <c r="H118">
        <v>46.85</v>
      </c>
      <c r="I118" s="31">
        <v>8.1134259259259267E-4</v>
      </c>
      <c r="M118">
        <f t="shared" si="82"/>
        <v>24.22</v>
      </c>
      <c r="N118">
        <f t="shared" si="83"/>
        <v>46.85</v>
      </c>
      <c r="O118">
        <f t="shared" si="84"/>
        <v>70.100000000000009</v>
      </c>
      <c r="R118">
        <f t="shared" si="85"/>
        <v>60.55</v>
      </c>
      <c r="S118">
        <f t="shared" si="86"/>
        <v>56.57500000000001</v>
      </c>
      <c r="T118">
        <f t="shared" si="87"/>
        <v>58.125000000000014</v>
      </c>
      <c r="W118">
        <f t="shared" si="88"/>
        <v>58.416666666666664</v>
      </c>
      <c r="X118">
        <f t="shared" si="89"/>
        <v>56.57500000000001</v>
      </c>
      <c r="Y118">
        <f t="shared" si="90"/>
        <v>60.55</v>
      </c>
      <c r="Z118">
        <f t="shared" si="91"/>
        <v>58.125000000000014</v>
      </c>
    </row>
    <row r="120" spans="3:26" x14ac:dyDescent="0.25">
      <c r="G120">
        <v>200</v>
      </c>
      <c r="H120">
        <v>600</v>
      </c>
      <c r="I120">
        <v>1000</v>
      </c>
      <c r="M120">
        <f>G120-F120</f>
        <v>200</v>
      </c>
      <c r="N120">
        <f>H120-G120</f>
        <v>400</v>
      </c>
      <c r="O120">
        <f>I120-H120</f>
        <v>400</v>
      </c>
    </row>
    <row r="121" spans="3:26" x14ac:dyDescent="0.25">
      <c r="C121" t="s">
        <v>150</v>
      </c>
      <c r="D121" t="s">
        <v>34</v>
      </c>
      <c r="G121">
        <v>14.27</v>
      </c>
      <c r="H121">
        <v>36.58</v>
      </c>
      <c r="I121">
        <v>59.05</v>
      </c>
      <c r="M121">
        <f>IF(G121&lt;1,G121*86400,G121)</f>
        <v>14.27</v>
      </c>
      <c r="N121">
        <f>IF(H121&lt;1,H121*86400,H121)</f>
        <v>36.58</v>
      </c>
      <c r="O121">
        <f>IF(I121&lt;1,I121*86400,I121)</f>
        <v>59.05</v>
      </c>
      <c r="R121">
        <f>((M121-L121)/M$120*1000)</f>
        <v>71.349999999999994</v>
      </c>
      <c r="S121">
        <f>((N121-M121)/N$120*1000)</f>
        <v>55.774999999999999</v>
      </c>
      <c r="T121">
        <f>((O121-N121)/O$120*1000)</f>
        <v>56.174999999999997</v>
      </c>
      <c r="W121">
        <f>AVERAGE(S121:T121)</f>
        <v>55.974999999999994</v>
      </c>
      <c r="X121">
        <f>SMALL(S121:T121,1)</f>
        <v>55.774999999999999</v>
      </c>
      <c r="Y121">
        <f>LARGE(S121:T121,1)</f>
        <v>56.174999999999997</v>
      </c>
      <c r="Z121">
        <f>MEDIAN(S121:T121)</f>
        <v>55.974999999999994</v>
      </c>
    </row>
    <row r="122" spans="3:26" x14ac:dyDescent="0.25">
      <c r="C122" t="s">
        <v>151</v>
      </c>
      <c r="D122" t="s">
        <v>34</v>
      </c>
      <c r="G122">
        <v>14</v>
      </c>
      <c r="H122">
        <v>36.4</v>
      </c>
      <c r="I122">
        <v>59.1</v>
      </c>
      <c r="M122">
        <f t="shared" ref="M122:M132" si="92">IF(G122&lt;1,G122*86400,G122)</f>
        <v>14</v>
      </c>
      <c r="N122">
        <f t="shared" ref="N122:N132" si="93">IF(H122&lt;1,H122*86400,H122)</f>
        <v>36.4</v>
      </c>
      <c r="O122">
        <f t="shared" ref="O122:O132" si="94">IF(I122&lt;1,I122*86400,I122)</f>
        <v>59.1</v>
      </c>
      <c r="R122">
        <f t="shared" ref="R122:R132" si="95">((M122-L122)/M$120*1000)</f>
        <v>70</v>
      </c>
      <c r="S122">
        <f t="shared" ref="S122:S132" si="96">((N122-M122)/N$120*1000)</f>
        <v>55.999999999999993</v>
      </c>
      <c r="T122">
        <f t="shared" ref="T122:T132" si="97">((O122-N122)/O$120*1000)</f>
        <v>56.750000000000007</v>
      </c>
      <c r="W122">
        <f t="shared" ref="W122:W132" si="98">AVERAGE(S122:T122)</f>
        <v>56.375</v>
      </c>
      <c r="X122">
        <f t="shared" ref="X122:X132" si="99">SMALL(S122:T122,1)</f>
        <v>55.999999999999993</v>
      </c>
      <c r="Y122">
        <f t="shared" ref="Y122:Y132" si="100">LARGE(S122:T122,1)</f>
        <v>56.750000000000007</v>
      </c>
      <c r="Z122">
        <f t="shared" ref="Z122:Z132" si="101">MEDIAN(S122:T122)</f>
        <v>56.375</v>
      </c>
    </row>
    <row r="123" spans="3:26" x14ac:dyDescent="0.25">
      <c r="C123" t="s">
        <v>152</v>
      </c>
      <c r="D123" t="s">
        <v>34</v>
      </c>
      <c r="G123">
        <v>13.87</v>
      </c>
      <c r="H123">
        <v>35.75</v>
      </c>
      <c r="I123">
        <v>59.13</v>
      </c>
      <c r="M123">
        <f t="shared" si="92"/>
        <v>13.87</v>
      </c>
      <c r="N123">
        <f t="shared" si="93"/>
        <v>35.75</v>
      </c>
      <c r="O123">
        <f t="shared" si="94"/>
        <v>59.13</v>
      </c>
      <c r="R123">
        <f t="shared" si="95"/>
        <v>69.349999999999994</v>
      </c>
      <c r="S123">
        <f t="shared" si="96"/>
        <v>54.7</v>
      </c>
      <c r="T123">
        <f t="shared" si="97"/>
        <v>58.45000000000001</v>
      </c>
      <c r="W123">
        <f t="shared" si="98"/>
        <v>56.575000000000003</v>
      </c>
      <c r="X123">
        <f t="shared" si="99"/>
        <v>54.7</v>
      </c>
      <c r="Y123">
        <f t="shared" si="100"/>
        <v>58.45000000000001</v>
      </c>
      <c r="Z123">
        <f t="shared" si="101"/>
        <v>56.575000000000003</v>
      </c>
    </row>
    <row r="124" spans="3:26" x14ac:dyDescent="0.25">
      <c r="C124" t="s">
        <v>153</v>
      </c>
      <c r="D124" t="s">
        <v>34</v>
      </c>
      <c r="G124">
        <v>14.43</v>
      </c>
      <c r="H124">
        <v>36.909999999999997</v>
      </c>
      <c r="I124">
        <v>59.24</v>
      </c>
      <c r="M124">
        <f t="shared" si="92"/>
        <v>14.43</v>
      </c>
      <c r="N124">
        <f t="shared" si="93"/>
        <v>36.909999999999997</v>
      </c>
      <c r="O124">
        <f t="shared" si="94"/>
        <v>59.24</v>
      </c>
      <c r="R124">
        <f t="shared" si="95"/>
        <v>72.149999999999991</v>
      </c>
      <c r="S124">
        <f t="shared" si="96"/>
        <v>56.199999999999996</v>
      </c>
      <c r="T124">
        <f t="shared" si="97"/>
        <v>55.825000000000017</v>
      </c>
      <c r="W124">
        <f t="shared" si="98"/>
        <v>56.012500000000003</v>
      </c>
      <c r="X124">
        <f t="shared" si="99"/>
        <v>55.825000000000017</v>
      </c>
      <c r="Y124">
        <f t="shared" si="100"/>
        <v>56.199999999999996</v>
      </c>
      <c r="Z124">
        <f t="shared" si="101"/>
        <v>56.012500000000003</v>
      </c>
    </row>
    <row r="125" spans="3:26" x14ac:dyDescent="0.25">
      <c r="C125" t="s">
        <v>154</v>
      </c>
      <c r="D125" t="s">
        <v>34</v>
      </c>
      <c r="G125">
        <v>13.9</v>
      </c>
      <c r="H125">
        <v>35.81</v>
      </c>
      <c r="I125">
        <v>59.32</v>
      </c>
      <c r="M125">
        <f t="shared" si="92"/>
        <v>13.9</v>
      </c>
      <c r="N125">
        <f t="shared" si="93"/>
        <v>35.81</v>
      </c>
      <c r="O125">
        <f t="shared" si="94"/>
        <v>59.32</v>
      </c>
      <c r="R125">
        <f t="shared" si="95"/>
        <v>69.5</v>
      </c>
      <c r="S125">
        <f t="shared" si="96"/>
        <v>54.775000000000013</v>
      </c>
      <c r="T125">
        <f t="shared" si="97"/>
        <v>58.774999999999991</v>
      </c>
      <c r="W125">
        <f t="shared" si="98"/>
        <v>56.775000000000006</v>
      </c>
      <c r="X125">
        <f t="shared" si="99"/>
        <v>54.775000000000013</v>
      </c>
      <c r="Y125">
        <f t="shared" si="100"/>
        <v>58.774999999999991</v>
      </c>
      <c r="Z125">
        <f t="shared" si="101"/>
        <v>56.775000000000006</v>
      </c>
    </row>
    <row r="126" spans="3:26" x14ac:dyDescent="0.25">
      <c r="C126" t="s">
        <v>155</v>
      </c>
      <c r="D126" t="s">
        <v>34</v>
      </c>
      <c r="G126">
        <v>14.25</v>
      </c>
      <c r="H126">
        <v>36.47</v>
      </c>
      <c r="I126">
        <v>59.45</v>
      </c>
      <c r="M126">
        <f t="shared" si="92"/>
        <v>14.25</v>
      </c>
      <c r="N126">
        <f t="shared" si="93"/>
        <v>36.47</v>
      </c>
      <c r="O126">
        <f t="shared" si="94"/>
        <v>59.45</v>
      </c>
      <c r="R126">
        <f t="shared" si="95"/>
        <v>71.25</v>
      </c>
      <c r="S126">
        <f t="shared" si="96"/>
        <v>55.55</v>
      </c>
      <c r="T126">
        <f t="shared" si="97"/>
        <v>57.45000000000001</v>
      </c>
      <c r="W126">
        <f t="shared" si="98"/>
        <v>56.5</v>
      </c>
      <c r="X126">
        <f t="shared" si="99"/>
        <v>55.55</v>
      </c>
      <c r="Y126">
        <f t="shared" si="100"/>
        <v>57.45000000000001</v>
      </c>
      <c r="Z126">
        <f t="shared" si="101"/>
        <v>56.5</v>
      </c>
    </row>
    <row r="127" spans="3:26" x14ac:dyDescent="0.25">
      <c r="C127" t="s">
        <v>156</v>
      </c>
      <c r="D127" t="s">
        <v>34</v>
      </c>
      <c r="G127">
        <v>14.18</v>
      </c>
      <c r="H127">
        <v>36.049999999999997</v>
      </c>
      <c r="I127">
        <v>59.47</v>
      </c>
      <c r="M127">
        <f t="shared" si="92"/>
        <v>14.18</v>
      </c>
      <c r="N127">
        <f t="shared" si="93"/>
        <v>36.049999999999997</v>
      </c>
      <c r="O127">
        <f t="shared" si="94"/>
        <v>59.47</v>
      </c>
      <c r="R127">
        <f t="shared" si="95"/>
        <v>70.900000000000006</v>
      </c>
      <c r="S127">
        <f t="shared" si="96"/>
        <v>54.674999999999997</v>
      </c>
      <c r="T127">
        <f t="shared" si="97"/>
        <v>58.550000000000004</v>
      </c>
      <c r="W127">
        <f t="shared" si="98"/>
        <v>56.612499999999997</v>
      </c>
      <c r="X127">
        <f t="shared" si="99"/>
        <v>54.674999999999997</v>
      </c>
      <c r="Y127">
        <f t="shared" si="100"/>
        <v>58.550000000000004</v>
      </c>
      <c r="Z127">
        <f t="shared" si="101"/>
        <v>56.612499999999997</v>
      </c>
    </row>
    <row r="128" spans="3:26" x14ac:dyDescent="0.25">
      <c r="C128" t="s">
        <v>157</v>
      </c>
      <c r="D128" t="s">
        <v>34</v>
      </c>
      <c r="G128">
        <v>14.2</v>
      </c>
      <c r="H128">
        <v>36.19</v>
      </c>
      <c r="I128">
        <v>59.55</v>
      </c>
      <c r="M128">
        <f t="shared" si="92"/>
        <v>14.2</v>
      </c>
      <c r="N128">
        <f t="shared" si="93"/>
        <v>36.19</v>
      </c>
      <c r="O128">
        <f t="shared" si="94"/>
        <v>59.55</v>
      </c>
      <c r="R128">
        <f t="shared" si="95"/>
        <v>71</v>
      </c>
      <c r="S128">
        <f t="shared" si="96"/>
        <v>54.974999999999994</v>
      </c>
      <c r="T128">
        <f t="shared" si="97"/>
        <v>58.4</v>
      </c>
      <c r="W128">
        <f t="shared" si="98"/>
        <v>56.6875</v>
      </c>
      <c r="X128">
        <f t="shared" si="99"/>
        <v>54.974999999999994</v>
      </c>
      <c r="Y128">
        <f t="shared" si="100"/>
        <v>58.4</v>
      </c>
      <c r="Z128">
        <f t="shared" si="101"/>
        <v>56.6875</v>
      </c>
    </row>
    <row r="129" spans="3:26" x14ac:dyDescent="0.25">
      <c r="C129" t="s">
        <v>158</v>
      </c>
      <c r="D129" t="s">
        <v>34</v>
      </c>
      <c r="G129">
        <v>14.21</v>
      </c>
      <c r="H129">
        <v>36.979999999999997</v>
      </c>
      <c r="I129">
        <v>59.68</v>
      </c>
      <c r="M129">
        <f t="shared" si="92"/>
        <v>14.21</v>
      </c>
      <c r="N129">
        <f t="shared" si="93"/>
        <v>36.979999999999997</v>
      </c>
      <c r="O129">
        <f t="shared" si="94"/>
        <v>59.68</v>
      </c>
      <c r="R129">
        <f t="shared" si="95"/>
        <v>71.05</v>
      </c>
      <c r="S129">
        <f t="shared" si="96"/>
        <v>56.92499999999999</v>
      </c>
      <c r="T129">
        <f t="shared" si="97"/>
        <v>56.750000000000007</v>
      </c>
      <c r="W129">
        <f t="shared" si="98"/>
        <v>56.837499999999999</v>
      </c>
      <c r="X129">
        <f t="shared" si="99"/>
        <v>56.750000000000007</v>
      </c>
      <c r="Y129">
        <f t="shared" si="100"/>
        <v>56.92499999999999</v>
      </c>
      <c r="Z129">
        <f t="shared" si="101"/>
        <v>56.837499999999999</v>
      </c>
    </row>
    <row r="130" spans="3:26" x14ac:dyDescent="0.25">
      <c r="C130" t="s">
        <v>159</v>
      </c>
      <c r="D130" t="s">
        <v>34</v>
      </c>
      <c r="G130">
        <v>14.81</v>
      </c>
      <c r="H130">
        <v>37.44</v>
      </c>
      <c r="I130">
        <v>59.8</v>
      </c>
      <c r="M130">
        <f t="shared" si="92"/>
        <v>14.81</v>
      </c>
      <c r="N130">
        <f t="shared" si="93"/>
        <v>37.44</v>
      </c>
      <c r="O130">
        <f t="shared" si="94"/>
        <v>59.8</v>
      </c>
      <c r="R130">
        <f t="shared" si="95"/>
        <v>74.050000000000011</v>
      </c>
      <c r="S130">
        <f t="shared" si="96"/>
        <v>56.574999999999989</v>
      </c>
      <c r="T130">
        <f t="shared" si="97"/>
        <v>55.9</v>
      </c>
      <c r="W130">
        <f t="shared" si="98"/>
        <v>56.237499999999997</v>
      </c>
      <c r="X130">
        <f t="shared" si="99"/>
        <v>55.9</v>
      </c>
      <c r="Y130">
        <f t="shared" si="100"/>
        <v>56.574999999999989</v>
      </c>
      <c r="Z130">
        <f t="shared" si="101"/>
        <v>56.237499999999997</v>
      </c>
    </row>
    <row r="131" spans="3:26" x14ac:dyDescent="0.25">
      <c r="C131" t="s">
        <v>160</v>
      </c>
      <c r="D131" t="s">
        <v>34</v>
      </c>
      <c r="G131">
        <v>15.51</v>
      </c>
      <c r="H131">
        <v>38.520000000000003</v>
      </c>
      <c r="I131" s="31">
        <v>7.0451388888888896E-4</v>
      </c>
      <c r="M131">
        <f t="shared" si="92"/>
        <v>15.51</v>
      </c>
      <c r="N131">
        <f t="shared" si="93"/>
        <v>38.520000000000003</v>
      </c>
      <c r="O131">
        <f t="shared" si="94"/>
        <v>60.870000000000005</v>
      </c>
      <c r="R131">
        <f t="shared" si="95"/>
        <v>77.55</v>
      </c>
      <c r="S131">
        <f t="shared" si="96"/>
        <v>57.525000000000013</v>
      </c>
      <c r="T131">
        <f t="shared" si="97"/>
        <v>55.875</v>
      </c>
      <c r="W131">
        <f t="shared" si="98"/>
        <v>56.7</v>
      </c>
      <c r="X131">
        <f t="shared" si="99"/>
        <v>55.875</v>
      </c>
      <c r="Y131">
        <f t="shared" si="100"/>
        <v>57.525000000000013</v>
      </c>
      <c r="Z131">
        <f t="shared" si="101"/>
        <v>56.7</v>
      </c>
    </row>
    <row r="132" spans="3:26" x14ac:dyDescent="0.25">
      <c r="C132" t="s">
        <v>161</v>
      </c>
      <c r="D132" t="s">
        <v>34</v>
      </c>
      <c r="G132">
        <v>14.44</v>
      </c>
      <c r="H132">
        <v>37.200000000000003</v>
      </c>
      <c r="I132" s="31">
        <v>7.233796296296297E-4</v>
      </c>
      <c r="M132">
        <f t="shared" si="92"/>
        <v>14.44</v>
      </c>
      <c r="N132">
        <f t="shared" si="93"/>
        <v>37.200000000000003</v>
      </c>
      <c r="O132">
        <f t="shared" si="94"/>
        <v>62.500000000000007</v>
      </c>
      <c r="R132">
        <f t="shared" si="95"/>
        <v>72.2</v>
      </c>
      <c r="S132">
        <f t="shared" si="96"/>
        <v>56.900000000000013</v>
      </c>
      <c r="T132">
        <f t="shared" si="97"/>
        <v>63.250000000000014</v>
      </c>
      <c r="W132">
        <f t="shared" si="98"/>
        <v>60.075000000000017</v>
      </c>
      <c r="X132">
        <f t="shared" si="99"/>
        <v>56.900000000000013</v>
      </c>
      <c r="Y132">
        <f t="shared" si="100"/>
        <v>63.250000000000014</v>
      </c>
      <c r="Z132">
        <f t="shared" si="101"/>
        <v>60.075000000000017</v>
      </c>
    </row>
    <row r="135" spans="3:26" x14ac:dyDescent="0.25">
      <c r="F135">
        <v>400</v>
      </c>
      <c r="G135">
        <v>800</v>
      </c>
      <c r="H135">
        <v>1200</v>
      </c>
      <c r="I135">
        <v>1600</v>
      </c>
      <c r="L135">
        <f>F135</f>
        <v>400</v>
      </c>
      <c r="M135">
        <f>G135-F135</f>
        <v>400</v>
      </c>
      <c r="N135">
        <f>H135-G135</f>
        <v>400</v>
      </c>
      <c r="O135">
        <f>I135-H135</f>
        <v>400</v>
      </c>
      <c r="Q135" t="s">
        <v>118</v>
      </c>
      <c r="T135" t="s">
        <v>117</v>
      </c>
      <c r="W135" t="s">
        <v>119</v>
      </c>
      <c r="X135" t="s">
        <v>120</v>
      </c>
      <c r="Y135" t="s">
        <v>121</v>
      </c>
      <c r="Z135" t="s">
        <v>122</v>
      </c>
    </row>
    <row r="136" spans="3:26" x14ac:dyDescent="0.25">
      <c r="C136" t="s">
        <v>163</v>
      </c>
      <c r="D136" t="s">
        <v>35</v>
      </c>
      <c r="F136">
        <v>25.51</v>
      </c>
      <c r="G136">
        <v>48.53</v>
      </c>
      <c r="H136" s="31">
        <v>8.3726851851851855E-4</v>
      </c>
      <c r="I136" s="31">
        <v>1.1003472222222222E-3</v>
      </c>
      <c r="L136">
        <f>IF(F136&lt;1,F136*86400,F136)</f>
        <v>25.51</v>
      </c>
      <c r="M136">
        <f>IF(G136&lt;1,G136*86400,G136)</f>
        <v>48.53</v>
      </c>
      <c r="N136">
        <f>IF(H136&lt;1,H136*86400,H136)</f>
        <v>72.34</v>
      </c>
      <c r="O136">
        <f>IF(I136&lt;1,I136*86400,I136)</f>
        <v>95.07</v>
      </c>
      <c r="Q136">
        <f>(L136/L$135*1000)</f>
        <v>63.774999999999999</v>
      </c>
      <c r="R136">
        <f>((M136-L136)/M$135*1000)</f>
        <v>57.55</v>
      </c>
      <c r="S136">
        <f>((N136-M136)/N$135*1000)</f>
        <v>59.525000000000006</v>
      </c>
      <c r="T136">
        <f>((O136-N136)/O$135*1000)</f>
        <v>56.824999999999974</v>
      </c>
      <c r="W136">
        <f>AVERAGE(Q136:T136)</f>
        <v>59.418749999999989</v>
      </c>
      <c r="X136">
        <f>SMALL(Q136:T136,1)</f>
        <v>56.824999999999974</v>
      </c>
      <c r="Y136">
        <f>LARGE(Q136:T136,1)</f>
        <v>63.774999999999999</v>
      </c>
      <c r="Z136">
        <f>MEDIAN(Q136:T136)</f>
        <v>58.537500000000001</v>
      </c>
    </row>
    <row r="137" spans="3:26" x14ac:dyDescent="0.25">
      <c r="C137" t="s">
        <v>164</v>
      </c>
      <c r="D137" t="s">
        <v>35</v>
      </c>
      <c r="F137">
        <v>26.03</v>
      </c>
      <c r="G137">
        <v>49.29</v>
      </c>
      <c r="H137" s="31">
        <v>8.4340277777777766E-4</v>
      </c>
      <c r="I137" s="31">
        <v>1.1006944444444443E-3</v>
      </c>
      <c r="L137">
        <f t="shared" ref="L137:L148" si="102">IF(F137&lt;1,F137*86400,F137)</f>
        <v>26.03</v>
      </c>
      <c r="M137">
        <f t="shared" ref="M137:M148" si="103">IF(G137&lt;1,G137*86400,G137)</f>
        <v>49.29</v>
      </c>
      <c r="N137">
        <f t="shared" ref="N137:N148" si="104">IF(H137&lt;1,H137*86400,H137)</f>
        <v>72.86999999999999</v>
      </c>
      <c r="O137">
        <f t="shared" ref="O137:O148" si="105">IF(I137&lt;1,I137*86400,I137)</f>
        <v>95.09999999999998</v>
      </c>
      <c r="Q137">
        <f t="shared" ref="Q137:Q148" si="106">(L137/L$135*1000)</f>
        <v>65.075000000000003</v>
      </c>
      <c r="R137">
        <f t="shared" ref="R137:R148" si="107">((M137-L137)/M$135*1000)</f>
        <v>58.149999999999991</v>
      </c>
      <c r="S137">
        <f t="shared" ref="S137:S148" si="108">((N137-M137)/N$135*1000)</f>
        <v>58.949999999999974</v>
      </c>
      <c r="T137">
        <f t="shared" ref="T137:T148" si="109">((O137-N137)/O$135*1000)</f>
        <v>55.574999999999974</v>
      </c>
      <c r="W137">
        <f t="shared" ref="W137:W148" si="110">AVERAGE(Q137:T137)</f>
        <v>59.437499999999986</v>
      </c>
      <c r="X137">
        <f t="shared" ref="X137:X148" si="111">SMALL(Q137:T137,1)</f>
        <v>55.574999999999974</v>
      </c>
      <c r="Y137">
        <f t="shared" ref="Y137:Y148" si="112">LARGE(Q137:T137,1)</f>
        <v>65.075000000000003</v>
      </c>
      <c r="Z137">
        <f t="shared" ref="Z137:Z148" si="113">MEDIAN(Q137:T137)</f>
        <v>58.549999999999983</v>
      </c>
    </row>
    <row r="138" spans="3:26" x14ac:dyDescent="0.25">
      <c r="C138" t="s">
        <v>165</v>
      </c>
      <c r="D138" t="s">
        <v>35</v>
      </c>
      <c r="F138">
        <v>25.75</v>
      </c>
      <c r="G138">
        <v>48.83</v>
      </c>
      <c r="H138" s="31">
        <v>8.394675925925925E-4</v>
      </c>
      <c r="I138" s="31">
        <v>1.1031250000000002E-3</v>
      </c>
      <c r="L138">
        <f t="shared" si="102"/>
        <v>25.75</v>
      </c>
      <c r="M138">
        <f t="shared" si="103"/>
        <v>48.83</v>
      </c>
      <c r="N138">
        <f t="shared" si="104"/>
        <v>72.529999999999987</v>
      </c>
      <c r="O138">
        <f t="shared" si="105"/>
        <v>95.310000000000016</v>
      </c>
      <c r="Q138">
        <f t="shared" si="106"/>
        <v>64.375</v>
      </c>
      <c r="R138">
        <f t="shared" si="107"/>
        <v>57.699999999999996</v>
      </c>
      <c r="S138">
        <f t="shared" si="108"/>
        <v>59.249999999999972</v>
      </c>
      <c r="T138">
        <f t="shared" si="109"/>
        <v>56.950000000000074</v>
      </c>
      <c r="W138">
        <f t="shared" si="110"/>
        <v>59.568750000000009</v>
      </c>
      <c r="X138">
        <f t="shared" si="111"/>
        <v>56.950000000000074</v>
      </c>
      <c r="Y138">
        <f t="shared" si="112"/>
        <v>64.375</v>
      </c>
      <c r="Z138">
        <f t="shared" si="113"/>
        <v>58.47499999999998</v>
      </c>
    </row>
    <row r="139" spans="3:26" x14ac:dyDescent="0.25">
      <c r="C139" t="s">
        <v>166</v>
      </c>
      <c r="D139" t="s">
        <v>35</v>
      </c>
      <c r="F139">
        <v>25.94</v>
      </c>
      <c r="G139">
        <v>49.2</v>
      </c>
      <c r="H139" s="31">
        <v>8.4340277777777766E-4</v>
      </c>
      <c r="I139" s="31">
        <v>1.1033564814814814E-3</v>
      </c>
      <c r="L139">
        <f t="shared" si="102"/>
        <v>25.94</v>
      </c>
      <c r="M139">
        <f t="shared" si="103"/>
        <v>49.2</v>
      </c>
      <c r="N139">
        <f t="shared" si="104"/>
        <v>72.86999999999999</v>
      </c>
      <c r="O139">
        <f t="shared" si="105"/>
        <v>95.33</v>
      </c>
      <c r="Q139">
        <f t="shared" si="106"/>
        <v>64.850000000000009</v>
      </c>
      <c r="R139">
        <f t="shared" si="107"/>
        <v>58.150000000000006</v>
      </c>
      <c r="S139">
        <f t="shared" si="108"/>
        <v>59.174999999999969</v>
      </c>
      <c r="T139">
        <f t="shared" si="109"/>
        <v>56.15000000000002</v>
      </c>
      <c r="W139">
        <f t="shared" si="110"/>
        <v>59.581249999999997</v>
      </c>
      <c r="X139">
        <f t="shared" si="111"/>
        <v>56.15000000000002</v>
      </c>
      <c r="Y139">
        <f t="shared" si="112"/>
        <v>64.850000000000009</v>
      </c>
      <c r="Z139">
        <f t="shared" si="113"/>
        <v>58.662499999999987</v>
      </c>
    </row>
    <row r="140" spans="3:26" x14ac:dyDescent="0.25">
      <c r="C140" t="s">
        <v>167</v>
      </c>
      <c r="D140" t="s">
        <v>35</v>
      </c>
      <c r="F140">
        <v>25.77</v>
      </c>
      <c r="G140">
        <v>49</v>
      </c>
      <c r="H140" s="31">
        <v>8.4131944444444445E-4</v>
      </c>
      <c r="I140" s="31">
        <v>1.1040509259259261E-3</v>
      </c>
      <c r="L140">
        <f t="shared" si="102"/>
        <v>25.77</v>
      </c>
      <c r="M140">
        <f t="shared" si="103"/>
        <v>49</v>
      </c>
      <c r="N140">
        <f t="shared" si="104"/>
        <v>72.69</v>
      </c>
      <c r="O140">
        <f t="shared" si="105"/>
        <v>95.390000000000015</v>
      </c>
      <c r="Q140">
        <f t="shared" si="106"/>
        <v>64.424999999999997</v>
      </c>
      <c r="R140">
        <f t="shared" si="107"/>
        <v>58.075000000000003</v>
      </c>
      <c r="S140">
        <f t="shared" si="108"/>
        <v>59.224999999999994</v>
      </c>
      <c r="T140">
        <f t="shared" si="109"/>
        <v>56.750000000000043</v>
      </c>
      <c r="W140">
        <f t="shared" si="110"/>
        <v>59.618750000000006</v>
      </c>
      <c r="X140">
        <f t="shared" si="111"/>
        <v>56.750000000000043</v>
      </c>
      <c r="Y140">
        <f t="shared" si="112"/>
        <v>64.424999999999997</v>
      </c>
      <c r="Z140">
        <f t="shared" si="113"/>
        <v>58.65</v>
      </c>
    </row>
    <row r="141" spans="3:26" x14ac:dyDescent="0.25">
      <c r="C141" t="s">
        <v>168</v>
      </c>
      <c r="D141" t="s">
        <v>35</v>
      </c>
      <c r="F141">
        <v>26.07</v>
      </c>
      <c r="G141">
        <v>49.5</v>
      </c>
      <c r="H141" s="31">
        <v>8.4548611111111109E-4</v>
      </c>
      <c r="I141" s="31">
        <v>1.1068287037037038E-3</v>
      </c>
      <c r="L141">
        <f t="shared" si="102"/>
        <v>26.07</v>
      </c>
      <c r="M141">
        <f t="shared" si="103"/>
        <v>49.5</v>
      </c>
      <c r="N141">
        <f t="shared" si="104"/>
        <v>73.05</v>
      </c>
      <c r="O141">
        <f t="shared" si="105"/>
        <v>95.63000000000001</v>
      </c>
      <c r="Q141">
        <f t="shared" si="106"/>
        <v>65.174999999999997</v>
      </c>
      <c r="R141">
        <f t="shared" si="107"/>
        <v>58.575000000000003</v>
      </c>
      <c r="S141">
        <f t="shared" si="108"/>
        <v>58.874999999999993</v>
      </c>
      <c r="T141">
        <f t="shared" si="109"/>
        <v>56.450000000000031</v>
      </c>
      <c r="W141">
        <f t="shared" si="110"/>
        <v>59.768750000000011</v>
      </c>
      <c r="X141">
        <f t="shared" si="111"/>
        <v>56.450000000000031</v>
      </c>
      <c r="Y141">
        <f t="shared" si="112"/>
        <v>65.174999999999997</v>
      </c>
      <c r="Z141">
        <f t="shared" si="113"/>
        <v>58.724999999999994</v>
      </c>
    </row>
    <row r="142" spans="3:26" x14ac:dyDescent="0.25">
      <c r="C142" t="s">
        <v>169</v>
      </c>
      <c r="D142" t="s">
        <v>35</v>
      </c>
      <c r="F142">
        <v>25.4</v>
      </c>
      <c r="G142">
        <v>48.14</v>
      </c>
      <c r="H142" s="31">
        <v>8.3449074074074068E-4</v>
      </c>
      <c r="I142" s="31">
        <v>1.1076388888888891E-3</v>
      </c>
      <c r="L142">
        <f t="shared" si="102"/>
        <v>25.4</v>
      </c>
      <c r="M142">
        <f t="shared" si="103"/>
        <v>48.14</v>
      </c>
      <c r="N142">
        <f t="shared" si="104"/>
        <v>72.099999999999994</v>
      </c>
      <c r="O142">
        <f t="shared" si="105"/>
        <v>95.700000000000017</v>
      </c>
      <c r="Q142">
        <f t="shared" si="106"/>
        <v>63.5</v>
      </c>
      <c r="R142">
        <f t="shared" si="107"/>
        <v>56.85</v>
      </c>
      <c r="S142">
        <f t="shared" si="108"/>
        <v>59.899999999999984</v>
      </c>
      <c r="T142">
        <f t="shared" si="109"/>
        <v>59.000000000000057</v>
      </c>
      <c r="W142">
        <f t="shared" si="110"/>
        <v>59.812500000000007</v>
      </c>
      <c r="X142">
        <f t="shared" si="111"/>
        <v>56.85</v>
      </c>
      <c r="Y142">
        <f t="shared" si="112"/>
        <v>63.5</v>
      </c>
      <c r="Z142">
        <f t="shared" si="113"/>
        <v>59.450000000000017</v>
      </c>
    </row>
    <row r="143" spans="3:26" x14ac:dyDescent="0.25">
      <c r="C143" t="s">
        <v>170</v>
      </c>
      <c r="D143" t="s">
        <v>35</v>
      </c>
      <c r="F143">
        <v>25.52</v>
      </c>
      <c r="G143">
        <v>48.49</v>
      </c>
      <c r="H143" s="31">
        <v>8.3715277777777781E-4</v>
      </c>
      <c r="I143" s="31">
        <v>1.1076388888888891E-3</v>
      </c>
      <c r="L143">
        <f t="shared" si="102"/>
        <v>25.52</v>
      </c>
      <c r="M143">
        <f t="shared" si="103"/>
        <v>48.49</v>
      </c>
      <c r="N143">
        <f t="shared" si="104"/>
        <v>72.33</v>
      </c>
      <c r="O143">
        <f t="shared" si="105"/>
        <v>95.700000000000017</v>
      </c>
      <c r="Q143">
        <f t="shared" si="106"/>
        <v>63.8</v>
      </c>
      <c r="R143">
        <f t="shared" si="107"/>
        <v>57.425000000000004</v>
      </c>
      <c r="S143">
        <f t="shared" si="108"/>
        <v>59.599999999999994</v>
      </c>
      <c r="T143">
        <f t="shared" si="109"/>
        <v>58.425000000000047</v>
      </c>
      <c r="W143">
        <f t="shared" si="110"/>
        <v>59.812500000000007</v>
      </c>
      <c r="X143">
        <f t="shared" si="111"/>
        <v>57.425000000000004</v>
      </c>
      <c r="Y143">
        <f t="shared" si="112"/>
        <v>63.8</v>
      </c>
      <c r="Z143">
        <f t="shared" si="113"/>
        <v>59.012500000000017</v>
      </c>
    </row>
    <row r="144" spans="3:26" x14ac:dyDescent="0.25">
      <c r="C144" t="s">
        <v>171</v>
      </c>
      <c r="D144" t="s">
        <v>35</v>
      </c>
      <c r="F144">
        <v>26.24</v>
      </c>
      <c r="G144">
        <v>49.61</v>
      </c>
      <c r="H144" s="31">
        <v>8.4849537037037044E-4</v>
      </c>
      <c r="I144" s="31">
        <v>1.107986111111111E-3</v>
      </c>
      <c r="L144">
        <f t="shared" si="102"/>
        <v>26.24</v>
      </c>
      <c r="M144">
        <f t="shared" si="103"/>
        <v>49.61</v>
      </c>
      <c r="N144">
        <f t="shared" si="104"/>
        <v>73.31</v>
      </c>
      <c r="O144">
        <f t="shared" si="105"/>
        <v>95.72999999999999</v>
      </c>
      <c r="Q144">
        <f t="shared" si="106"/>
        <v>65.599999999999994</v>
      </c>
      <c r="R144">
        <f t="shared" si="107"/>
        <v>58.425000000000004</v>
      </c>
      <c r="S144">
        <f t="shared" si="108"/>
        <v>59.250000000000007</v>
      </c>
      <c r="T144">
        <f t="shared" si="109"/>
        <v>56.049999999999969</v>
      </c>
      <c r="W144">
        <f t="shared" si="110"/>
        <v>59.831249999999997</v>
      </c>
      <c r="X144">
        <f t="shared" si="111"/>
        <v>56.049999999999969</v>
      </c>
      <c r="Y144">
        <f t="shared" si="112"/>
        <v>65.599999999999994</v>
      </c>
      <c r="Z144">
        <f t="shared" si="113"/>
        <v>58.837500000000006</v>
      </c>
    </row>
    <row r="145" spans="3:26" x14ac:dyDescent="0.25">
      <c r="C145" t="s">
        <v>172</v>
      </c>
      <c r="D145" t="s">
        <v>35</v>
      </c>
      <c r="F145">
        <v>26.32</v>
      </c>
      <c r="G145">
        <v>49.58</v>
      </c>
      <c r="H145" s="31">
        <v>8.4942129629629636E-4</v>
      </c>
      <c r="I145" s="31">
        <v>1.1086805555555557E-3</v>
      </c>
      <c r="L145">
        <f t="shared" si="102"/>
        <v>26.32</v>
      </c>
      <c r="M145">
        <f t="shared" si="103"/>
        <v>49.58</v>
      </c>
      <c r="N145">
        <f t="shared" si="104"/>
        <v>73.39</v>
      </c>
      <c r="O145">
        <f t="shared" si="105"/>
        <v>95.79</v>
      </c>
      <c r="Q145">
        <f t="shared" si="106"/>
        <v>65.8</v>
      </c>
      <c r="R145">
        <f t="shared" si="107"/>
        <v>58.149999999999991</v>
      </c>
      <c r="S145">
        <f t="shared" si="108"/>
        <v>59.525000000000006</v>
      </c>
      <c r="T145">
        <f t="shared" si="109"/>
        <v>56.000000000000014</v>
      </c>
      <c r="W145">
        <f t="shared" si="110"/>
        <v>59.868750000000006</v>
      </c>
      <c r="X145">
        <f t="shared" si="111"/>
        <v>56.000000000000014</v>
      </c>
      <c r="Y145">
        <f t="shared" si="112"/>
        <v>65.8</v>
      </c>
      <c r="Z145">
        <f t="shared" si="113"/>
        <v>58.837499999999999</v>
      </c>
    </row>
    <row r="146" spans="3:26" x14ac:dyDescent="0.25">
      <c r="C146" t="s">
        <v>173</v>
      </c>
      <c r="D146" t="s">
        <v>35</v>
      </c>
      <c r="F146">
        <v>25.27</v>
      </c>
      <c r="G146">
        <v>48.44</v>
      </c>
      <c r="H146" s="31">
        <v>8.3622685185185178E-4</v>
      </c>
      <c r="I146" s="31">
        <v>1.1091435185185184E-3</v>
      </c>
      <c r="L146">
        <f t="shared" si="102"/>
        <v>25.27</v>
      </c>
      <c r="M146">
        <f t="shared" si="103"/>
        <v>48.44</v>
      </c>
      <c r="N146">
        <f t="shared" si="104"/>
        <v>72.25</v>
      </c>
      <c r="O146">
        <f t="shared" si="105"/>
        <v>95.83</v>
      </c>
      <c r="Q146">
        <f t="shared" si="106"/>
        <v>63.174999999999997</v>
      </c>
      <c r="R146">
        <f t="shared" si="107"/>
        <v>57.924999999999997</v>
      </c>
      <c r="S146">
        <f t="shared" si="108"/>
        <v>59.525000000000006</v>
      </c>
      <c r="T146">
        <f t="shared" si="109"/>
        <v>58.949999999999996</v>
      </c>
      <c r="W146">
        <f t="shared" si="110"/>
        <v>59.893749999999997</v>
      </c>
      <c r="X146">
        <f t="shared" si="111"/>
        <v>57.924999999999997</v>
      </c>
      <c r="Y146">
        <f t="shared" si="112"/>
        <v>63.174999999999997</v>
      </c>
      <c r="Z146">
        <f t="shared" si="113"/>
        <v>59.237499999999997</v>
      </c>
    </row>
    <row r="147" spans="3:26" x14ac:dyDescent="0.25">
      <c r="C147" t="s">
        <v>174</v>
      </c>
      <c r="D147" t="s">
        <v>35</v>
      </c>
      <c r="F147">
        <v>25.38</v>
      </c>
      <c r="G147">
        <v>48.23</v>
      </c>
      <c r="H147" s="31">
        <v>8.3449074074074068E-4</v>
      </c>
      <c r="I147" s="31">
        <v>1.1122685185185185E-3</v>
      </c>
      <c r="L147">
        <f t="shared" si="102"/>
        <v>25.38</v>
      </c>
      <c r="M147">
        <f t="shared" si="103"/>
        <v>48.23</v>
      </c>
      <c r="N147">
        <f t="shared" si="104"/>
        <v>72.099999999999994</v>
      </c>
      <c r="O147">
        <f t="shared" si="105"/>
        <v>96.1</v>
      </c>
      <c r="Q147">
        <f t="shared" si="106"/>
        <v>63.449999999999996</v>
      </c>
      <c r="R147">
        <f t="shared" si="107"/>
        <v>57.124999999999993</v>
      </c>
      <c r="S147">
        <f t="shared" si="108"/>
        <v>59.67499999999999</v>
      </c>
      <c r="T147">
        <f t="shared" si="109"/>
        <v>60</v>
      </c>
      <c r="W147">
        <f t="shared" si="110"/>
        <v>60.062499999999993</v>
      </c>
      <c r="X147">
        <f t="shared" si="111"/>
        <v>57.124999999999993</v>
      </c>
      <c r="Y147">
        <f t="shared" si="112"/>
        <v>63.449999999999996</v>
      </c>
      <c r="Z147">
        <f t="shared" si="113"/>
        <v>59.837499999999991</v>
      </c>
    </row>
    <row r="148" spans="3:26" x14ac:dyDescent="0.25">
      <c r="C148" t="s">
        <v>175</v>
      </c>
      <c r="D148" t="s">
        <v>35</v>
      </c>
      <c r="F148">
        <v>26.11</v>
      </c>
      <c r="G148">
        <v>49.14</v>
      </c>
      <c r="H148" s="31">
        <v>8.466435185185186E-4</v>
      </c>
      <c r="I148" s="31">
        <v>1.1197916666666667E-3</v>
      </c>
      <c r="L148">
        <f t="shared" si="102"/>
        <v>26.11</v>
      </c>
      <c r="M148">
        <f t="shared" si="103"/>
        <v>49.14</v>
      </c>
      <c r="N148">
        <f t="shared" si="104"/>
        <v>73.150000000000006</v>
      </c>
      <c r="O148">
        <f t="shared" si="105"/>
        <v>96.75</v>
      </c>
      <c r="Q148">
        <f t="shared" si="106"/>
        <v>65.275000000000006</v>
      </c>
      <c r="R148">
        <f t="shared" si="107"/>
        <v>57.575000000000003</v>
      </c>
      <c r="S148">
        <f t="shared" si="108"/>
        <v>60.025000000000013</v>
      </c>
      <c r="T148">
        <f t="shared" si="109"/>
        <v>58.999999999999986</v>
      </c>
      <c r="W148">
        <f t="shared" si="110"/>
        <v>60.46875</v>
      </c>
      <c r="X148">
        <f t="shared" si="111"/>
        <v>57.575000000000003</v>
      </c>
      <c r="Y148">
        <f t="shared" si="112"/>
        <v>65.275000000000006</v>
      </c>
      <c r="Z148">
        <f t="shared" si="113"/>
        <v>59.512500000000003</v>
      </c>
    </row>
    <row r="150" spans="3:26" x14ac:dyDescent="0.25">
      <c r="G150">
        <v>200</v>
      </c>
      <c r="H150">
        <v>600</v>
      </c>
      <c r="I150">
        <v>1000</v>
      </c>
      <c r="M150">
        <f>G150-F150</f>
        <v>200</v>
      </c>
      <c r="N150">
        <f>H150-G150</f>
        <v>400</v>
      </c>
      <c r="O150">
        <f>I150-H150</f>
        <v>400</v>
      </c>
    </row>
    <row r="151" spans="3:26" x14ac:dyDescent="0.25">
      <c r="C151" t="s">
        <v>178</v>
      </c>
      <c r="G151">
        <v>13.34</v>
      </c>
      <c r="H151">
        <v>36.020000000000003</v>
      </c>
      <c r="I151">
        <v>59.48</v>
      </c>
      <c r="M151">
        <f>IF(G151&lt;1,G151*86400,G151)</f>
        <v>13.34</v>
      </c>
      <c r="N151">
        <f>IF(H151&lt;1,H151*86400,H151)</f>
        <v>36.020000000000003</v>
      </c>
      <c r="O151">
        <f>IF(I151&lt;1,I151*86400,I151)</f>
        <v>59.48</v>
      </c>
      <c r="R151">
        <f>((M151-L151)/M$150*1000)</f>
        <v>66.699999999999989</v>
      </c>
      <c r="S151">
        <f t="shared" ref="S151:T151" si="114">((N151-M151)/N$150*1000)</f>
        <v>56.70000000000001</v>
      </c>
      <c r="T151">
        <f t="shared" si="114"/>
        <v>58.649999999999984</v>
      </c>
      <c r="W151">
        <f>AVERAGE(S151:T151)</f>
        <v>57.674999999999997</v>
      </c>
      <c r="X151">
        <f>SMALL(S151:T151,1)</f>
        <v>56.70000000000001</v>
      </c>
      <c r="Y151">
        <f>LARGE(S151:T151,1)</f>
        <v>58.649999999999984</v>
      </c>
      <c r="Z151">
        <f>MEDIAN(S151:T151)</f>
        <v>57.674999999999997</v>
      </c>
    </row>
    <row r="152" spans="3:26" x14ac:dyDescent="0.25">
      <c r="C152" t="s">
        <v>179</v>
      </c>
      <c r="G152">
        <v>13.68</v>
      </c>
      <c r="H152">
        <v>36.299999999999997</v>
      </c>
      <c r="I152">
        <v>59.49</v>
      </c>
      <c r="M152">
        <f t="shared" ref="M152:M162" si="115">IF(G152&lt;1,G152*86400,G152)</f>
        <v>13.68</v>
      </c>
      <c r="N152">
        <f t="shared" ref="N152:N162" si="116">IF(H152&lt;1,H152*86400,H152)</f>
        <v>36.299999999999997</v>
      </c>
      <c r="O152">
        <f t="shared" ref="O152:O162" si="117">IF(I152&lt;1,I152*86400,I152)</f>
        <v>59.49</v>
      </c>
      <c r="R152">
        <f t="shared" ref="R152:R162" si="118">((M152-L152)/M$150*1000)</f>
        <v>68.400000000000006</v>
      </c>
      <c r="S152">
        <f t="shared" ref="S152:S162" si="119">((N152-M152)/N$150*1000)</f>
        <v>56.55</v>
      </c>
      <c r="T152">
        <f t="shared" ref="T152:T162" si="120">((O152-N152)/O$150*1000)</f>
        <v>57.975000000000016</v>
      </c>
      <c r="W152">
        <f t="shared" ref="W152:W162" si="121">AVERAGE(S152:T152)</f>
        <v>57.262500000000003</v>
      </c>
      <c r="X152">
        <f t="shared" ref="X152:X162" si="122">SMALL(S152:T152,1)</f>
        <v>56.55</v>
      </c>
      <c r="Y152">
        <f t="shared" ref="Y152:Y162" si="123">LARGE(S152:T152,1)</f>
        <v>57.975000000000016</v>
      </c>
      <c r="Z152">
        <f t="shared" ref="Z152:Z162" si="124">MEDIAN(S152:T152)</f>
        <v>57.262500000000003</v>
      </c>
    </row>
    <row r="153" spans="3:26" x14ac:dyDescent="0.25">
      <c r="C153" t="s">
        <v>180</v>
      </c>
      <c r="G153">
        <v>13.95</v>
      </c>
      <c r="H153">
        <v>36.46</v>
      </c>
      <c r="I153">
        <v>59.81</v>
      </c>
      <c r="M153">
        <f t="shared" si="115"/>
        <v>13.95</v>
      </c>
      <c r="N153">
        <f t="shared" si="116"/>
        <v>36.46</v>
      </c>
      <c r="O153">
        <f t="shared" si="117"/>
        <v>59.81</v>
      </c>
      <c r="R153">
        <f t="shared" si="118"/>
        <v>69.749999999999986</v>
      </c>
      <c r="S153">
        <f t="shared" si="119"/>
        <v>56.275000000000006</v>
      </c>
      <c r="T153">
        <f t="shared" si="120"/>
        <v>58.375</v>
      </c>
      <c r="W153">
        <f t="shared" si="121"/>
        <v>57.325000000000003</v>
      </c>
      <c r="X153">
        <f t="shared" si="122"/>
        <v>56.275000000000006</v>
      </c>
      <c r="Y153">
        <f t="shared" si="123"/>
        <v>58.375</v>
      </c>
      <c r="Z153">
        <f t="shared" si="124"/>
        <v>57.325000000000003</v>
      </c>
    </row>
    <row r="154" spans="3:26" x14ac:dyDescent="0.25">
      <c r="C154" t="s">
        <v>181</v>
      </c>
      <c r="G154">
        <v>13.86</v>
      </c>
      <c r="H154">
        <v>36.75</v>
      </c>
      <c r="I154" s="31">
        <v>6.9467592592592584E-4</v>
      </c>
      <c r="M154">
        <f t="shared" si="115"/>
        <v>13.86</v>
      </c>
      <c r="N154">
        <f t="shared" si="116"/>
        <v>36.75</v>
      </c>
      <c r="O154">
        <f t="shared" si="117"/>
        <v>60.019999999999996</v>
      </c>
      <c r="R154">
        <f t="shared" si="118"/>
        <v>69.3</v>
      </c>
      <c r="S154">
        <f t="shared" si="119"/>
        <v>57.225000000000001</v>
      </c>
      <c r="T154">
        <f t="shared" si="120"/>
        <v>58.17499999999999</v>
      </c>
      <c r="W154">
        <f t="shared" si="121"/>
        <v>57.699999999999996</v>
      </c>
      <c r="X154">
        <f t="shared" si="122"/>
        <v>57.225000000000001</v>
      </c>
      <c r="Y154">
        <f t="shared" si="123"/>
        <v>58.17499999999999</v>
      </c>
      <c r="Z154">
        <f t="shared" si="124"/>
        <v>57.699999999999996</v>
      </c>
    </row>
    <row r="155" spans="3:26" x14ac:dyDescent="0.25">
      <c r="C155" t="s">
        <v>182</v>
      </c>
      <c r="G155">
        <v>13.47</v>
      </c>
      <c r="H155">
        <v>36.15</v>
      </c>
      <c r="I155" s="31">
        <v>6.9490740740740743E-4</v>
      </c>
      <c r="M155">
        <f t="shared" si="115"/>
        <v>13.47</v>
      </c>
      <c r="N155">
        <f t="shared" si="116"/>
        <v>36.15</v>
      </c>
      <c r="O155">
        <f t="shared" si="117"/>
        <v>60.04</v>
      </c>
      <c r="R155">
        <f t="shared" si="118"/>
        <v>67.350000000000009</v>
      </c>
      <c r="S155">
        <f t="shared" si="119"/>
        <v>56.7</v>
      </c>
      <c r="T155">
        <f t="shared" si="120"/>
        <v>59.725000000000001</v>
      </c>
      <c r="W155">
        <f t="shared" si="121"/>
        <v>58.212500000000006</v>
      </c>
      <c r="X155">
        <f t="shared" si="122"/>
        <v>56.7</v>
      </c>
      <c r="Y155">
        <f t="shared" si="123"/>
        <v>59.725000000000001</v>
      </c>
      <c r="Z155">
        <f t="shared" si="124"/>
        <v>58.212500000000006</v>
      </c>
    </row>
    <row r="156" spans="3:26" x14ac:dyDescent="0.25">
      <c r="C156" t="s">
        <v>183</v>
      </c>
      <c r="G156">
        <v>13.4</v>
      </c>
      <c r="H156">
        <v>36.14</v>
      </c>
      <c r="I156" s="31">
        <v>6.9641203703703694E-4</v>
      </c>
      <c r="M156">
        <f t="shared" si="115"/>
        <v>13.4</v>
      </c>
      <c r="N156">
        <f t="shared" si="116"/>
        <v>36.14</v>
      </c>
      <c r="O156">
        <f t="shared" si="117"/>
        <v>60.169999999999995</v>
      </c>
      <c r="R156">
        <f t="shared" si="118"/>
        <v>67</v>
      </c>
      <c r="S156">
        <f t="shared" si="119"/>
        <v>56.85</v>
      </c>
      <c r="T156">
        <f t="shared" si="120"/>
        <v>60.074999999999982</v>
      </c>
      <c r="W156">
        <f t="shared" si="121"/>
        <v>58.462499999999991</v>
      </c>
      <c r="X156">
        <f t="shared" si="122"/>
        <v>56.85</v>
      </c>
      <c r="Y156">
        <f t="shared" si="123"/>
        <v>60.074999999999982</v>
      </c>
      <c r="Z156">
        <f t="shared" si="124"/>
        <v>58.462499999999991</v>
      </c>
    </row>
    <row r="157" spans="3:26" x14ac:dyDescent="0.25">
      <c r="C157" t="s">
        <v>184</v>
      </c>
      <c r="G157">
        <v>13.51</v>
      </c>
      <c r="H157">
        <v>36.22</v>
      </c>
      <c r="I157" s="31">
        <v>6.9641203703703694E-4</v>
      </c>
      <c r="M157">
        <f t="shared" si="115"/>
        <v>13.51</v>
      </c>
      <c r="N157">
        <f t="shared" si="116"/>
        <v>36.22</v>
      </c>
      <c r="O157">
        <f t="shared" si="117"/>
        <v>60.169999999999995</v>
      </c>
      <c r="R157">
        <f t="shared" si="118"/>
        <v>67.55</v>
      </c>
      <c r="S157">
        <f t="shared" si="119"/>
        <v>56.774999999999999</v>
      </c>
      <c r="T157">
        <f t="shared" si="120"/>
        <v>59.874999999999993</v>
      </c>
      <c r="W157">
        <f t="shared" si="121"/>
        <v>58.324999999999996</v>
      </c>
      <c r="X157">
        <f t="shared" si="122"/>
        <v>56.774999999999999</v>
      </c>
      <c r="Y157">
        <f t="shared" si="123"/>
        <v>59.874999999999993</v>
      </c>
      <c r="Z157">
        <f t="shared" si="124"/>
        <v>58.324999999999996</v>
      </c>
    </row>
    <row r="158" spans="3:26" x14ac:dyDescent="0.25">
      <c r="C158" t="s">
        <v>185</v>
      </c>
      <c r="G158">
        <v>14.02</v>
      </c>
      <c r="H158">
        <v>36.76</v>
      </c>
      <c r="I158" s="31">
        <v>6.9652777777777768E-4</v>
      </c>
      <c r="M158">
        <f t="shared" si="115"/>
        <v>14.02</v>
      </c>
      <c r="N158">
        <f t="shared" si="116"/>
        <v>36.76</v>
      </c>
      <c r="O158">
        <f t="shared" si="117"/>
        <v>60.179999999999993</v>
      </c>
      <c r="R158">
        <f t="shared" si="118"/>
        <v>70.099999999999994</v>
      </c>
      <c r="S158">
        <f t="shared" si="119"/>
        <v>56.849999999999994</v>
      </c>
      <c r="T158">
        <f t="shared" si="120"/>
        <v>58.549999999999983</v>
      </c>
      <c r="W158">
        <f t="shared" si="121"/>
        <v>57.699999999999989</v>
      </c>
      <c r="X158">
        <f t="shared" si="122"/>
        <v>56.849999999999994</v>
      </c>
      <c r="Y158">
        <f t="shared" si="123"/>
        <v>58.549999999999983</v>
      </c>
      <c r="Z158">
        <f t="shared" si="124"/>
        <v>57.699999999999989</v>
      </c>
    </row>
    <row r="159" spans="3:26" x14ac:dyDescent="0.25">
      <c r="C159" t="s">
        <v>186</v>
      </c>
      <c r="G159">
        <v>14.66</v>
      </c>
      <c r="H159">
        <v>37.090000000000003</v>
      </c>
      <c r="I159" s="31">
        <v>6.9976851851851851E-4</v>
      </c>
      <c r="M159">
        <f t="shared" si="115"/>
        <v>14.66</v>
      </c>
      <c r="N159">
        <f t="shared" si="116"/>
        <v>37.090000000000003</v>
      </c>
      <c r="O159">
        <f t="shared" si="117"/>
        <v>60.46</v>
      </c>
      <c r="R159">
        <f t="shared" si="118"/>
        <v>73.3</v>
      </c>
      <c r="S159">
        <f t="shared" si="119"/>
        <v>56.07500000000001</v>
      </c>
      <c r="T159">
        <f t="shared" si="120"/>
        <v>58.42499999999999</v>
      </c>
      <c r="W159">
        <f t="shared" si="121"/>
        <v>57.25</v>
      </c>
      <c r="X159">
        <f t="shared" si="122"/>
        <v>56.07500000000001</v>
      </c>
      <c r="Y159">
        <f t="shared" si="123"/>
        <v>58.42499999999999</v>
      </c>
      <c r="Z159">
        <f t="shared" si="124"/>
        <v>57.25</v>
      </c>
    </row>
    <row r="160" spans="3:26" x14ac:dyDescent="0.25">
      <c r="C160" t="s">
        <v>187</v>
      </c>
      <c r="G160">
        <v>14.15</v>
      </c>
      <c r="H160">
        <v>37.26</v>
      </c>
      <c r="I160" s="31">
        <v>7.0497685185185192E-4</v>
      </c>
      <c r="M160">
        <f t="shared" si="115"/>
        <v>14.15</v>
      </c>
      <c r="N160">
        <f t="shared" si="116"/>
        <v>37.26</v>
      </c>
      <c r="O160">
        <f t="shared" si="117"/>
        <v>60.910000000000004</v>
      </c>
      <c r="R160">
        <f t="shared" si="118"/>
        <v>70.750000000000014</v>
      </c>
      <c r="S160">
        <f t="shared" si="119"/>
        <v>57.774999999999999</v>
      </c>
      <c r="T160">
        <f t="shared" si="120"/>
        <v>59.125000000000014</v>
      </c>
      <c r="W160">
        <f t="shared" si="121"/>
        <v>58.45</v>
      </c>
      <c r="X160">
        <f t="shared" si="122"/>
        <v>57.774999999999999</v>
      </c>
      <c r="Y160">
        <f t="shared" si="123"/>
        <v>59.125000000000014</v>
      </c>
      <c r="Z160">
        <f t="shared" si="124"/>
        <v>58.45</v>
      </c>
    </row>
    <row r="161" spans="3:26" x14ac:dyDescent="0.25">
      <c r="C161" t="s">
        <v>188</v>
      </c>
      <c r="G161">
        <v>13.96</v>
      </c>
      <c r="H161">
        <v>36.81</v>
      </c>
      <c r="I161" s="31">
        <v>7.069444444444445E-4</v>
      </c>
      <c r="M161">
        <f t="shared" si="115"/>
        <v>13.96</v>
      </c>
      <c r="N161">
        <f t="shared" si="116"/>
        <v>36.81</v>
      </c>
      <c r="O161">
        <f t="shared" si="117"/>
        <v>61.080000000000005</v>
      </c>
      <c r="R161">
        <f t="shared" si="118"/>
        <v>69.8</v>
      </c>
      <c r="S161">
        <f t="shared" si="119"/>
        <v>57.125</v>
      </c>
      <c r="T161">
        <f t="shared" si="120"/>
        <v>60.675000000000004</v>
      </c>
      <c r="W161">
        <f t="shared" si="121"/>
        <v>58.900000000000006</v>
      </c>
      <c r="X161">
        <f t="shared" si="122"/>
        <v>57.125</v>
      </c>
      <c r="Y161">
        <f t="shared" si="123"/>
        <v>60.675000000000004</v>
      </c>
      <c r="Z161">
        <f t="shared" si="124"/>
        <v>58.900000000000006</v>
      </c>
    </row>
    <row r="162" spans="3:26" x14ac:dyDescent="0.25">
      <c r="C162" t="s">
        <v>189</v>
      </c>
      <c r="G162">
        <v>14.5</v>
      </c>
      <c r="H162">
        <v>37.24</v>
      </c>
      <c r="I162" s="31">
        <v>7.0902777777777772E-4</v>
      </c>
      <c r="M162">
        <f t="shared" si="115"/>
        <v>14.5</v>
      </c>
      <c r="N162">
        <f t="shared" si="116"/>
        <v>37.24</v>
      </c>
      <c r="O162">
        <f t="shared" si="117"/>
        <v>61.26</v>
      </c>
      <c r="R162">
        <f t="shared" si="118"/>
        <v>72.5</v>
      </c>
      <c r="S162">
        <f t="shared" si="119"/>
        <v>56.85</v>
      </c>
      <c r="T162">
        <f t="shared" si="120"/>
        <v>60.04999999999999</v>
      </c>
      <c r="W162">
        <f t="shared" si="121"/>
        <v>58.449999999999996</v>
      </c>
      <c r="X162">
        <f t="shared" si="122"/>
        <v>56.85</v>
      </c>
      <c r="Y162">
        <f t="shared" si="123"/>
        <v>60.04999999999999</v>
      </c>
      <c r="Z162">
        <f t="shared" si="124"/>
        <v>58.449999999999996</v>
      </c>
    </row>
    <row r="164" spans="3:26" x14ac:dyDescent="0.25">
      <c r="F164">
        <v>200</v>
      </c>
      <c r="G164">
        <v>600</v>
      </c>
      <c r="H164">
        <v>1000</v>
      </c>
      <c r="I164">
        <v>1400</v>
      </c>
      <c r="L164">
        <f>F164</f>
        <v>200</v>
      </c>
      <c r="M164">
        <f>G164-F164</f>
        <v>400</v>
      </c>
      <c r="N164">
        <f>H164-G164</f>
        <v>400</v>
      </c>
      <c r="O164">
        <f>I164-H164</f>
        <v>400</v>
      </c>
    </row>
    <row r="165" spans="3:26" x14ac:dyDescent="0.25">
      <c r="C165" t="s">
        <v>190</v>
      </c>
      <c r="F165">
        <v>13.74</v>
      </c>
      <c r="G165">
        <v>37.229999999999997</v>
      </c>
      <c r="H165" s="31">
        <v>7.0439814814814811E-4</v>
      </c>
      <c r="I165" s="31">
        <v>9.699074074074075E-4</v>
      </c>
      <c r="L165">
        <f>IF(F165&lt;1,F165*86400,F165)</f>
        <v>13.74</v>
      </c>
      <c r="M165">
        <f>IF(G165&lt;1,G165*86400,G165)</f>
        <v>37.229999999999997</v>
      </c>
      <c r="N165">
        <f>IF(H165&lt;1,H165*86400,H165)</f>
        <v>60.86</v>
      </c>
      <c r="O165">
        <f>IF(I165&lt;1,I165*86400,I165)</f>
        <v>83.800000000000011</v>
      </c>
      <c r="Q165">
        <f>(L165/L$164*1000)</f>
        <v>68.7</v>
      </c>
      <c r="R165">
        <f>((M165-L165)/M$164*1000)</f>
        <v>58.724999999999987</v>
      </c>
      <c r="S165">
        <f>((N165-M165)/N$164*1000)</f>
        <v>59.07500000000001</v>
      </c>
      <c r="T165">
        <f>((O165-N165)/O$164*1000)</f>
        <v>57.35000000000003</v>
      </c>
      <c r="W165">
        <f>AVERAGE(R165:T165)</f>
        <v>58.383333333333347</v>
      </c>
      <c r="X165">
        <f>SMALL(R165:T165,1)</f>
        <v>57.35000000000003</v>
      </c>
      <c r="Y165">
        <f>LARGE(R165:T165,1)</f>
        <v>59.07500000000001</v>
      </c>
      <c r="Z165">
        <f>MEDIAN(R165:T165)</f>
        <v>58.724999999999987</v>
      </c>
    </row>
    <row r="166" spans="3:26" x14ac:dyDescent="0.25">
      <c r="C166" t="s">
        <v>191</v>
      </c>
      <c r="F166">
        <v>14.28</v>
      </c>
      <c r="G166">
        <v>37.54</v>
      </c>
      <c r="H166" s="31">
        <v>7.0740740740740736E-4</v>
      </c>
      <c r="I166" s="31">
        <v>9.7071759259259257E-4</v>
      </c>
      <c r="L166">
        <f t="shared" ref="L166:L174" si="125">IF(F166&lt;1,F166*86400,F166)</f>
        <v>14.28</v>
      </c>
      <c r="M166">
        <f t="shared" ref="M166:M174" si="126">IF(G166&lt;1,G166*86400,G166)</f>
        <v>37.54</v>
      </c>
      <c r="N166">
        <f t="shared" ref="N166:N174" si="127">IF(H166&lt;1,H166*86400,H166)</f>
        <v>61.12</v>
      </c>
      <c r="O166">
        <f t="shared" ref="O166:O174" si="128">IF(I166&lt;1,I166*86400,I166)</f>
        <v>83.87</v>
      </c>
      <c r="Q166">
        <f t="shared" ref="Q166:Q174" si="129">(L166/L$164*1000)</f>
        <v>71.399999999999991</v>
      </c>
      <c r="R166">
        <f t="shared" ref="R166:R174" si="130">((M166-L166)/M$164*1000)</f>
        <v>58.149999999999991</v>
      </c>
      <c r="S166">
        <f t="shared" ref="S166:S174" si="131">((N166-M166)/N$164*1000)</f>
        <v>58.949999999999996</v>
      </c>
      <c r="T166">
        <f t="shared" ref="T166:T174" si="132">((O166-N166)/O$164*1000)</f>
        <v>56.875000000000014</v>
      </c>
      <c r="W166">
        <f t="shared" ref="W166:W174" si="133">AVERAGE(R166:T166)</f>
        <v>57.991666666666674</v>
      </c>
      <c r="X166">
        <f t="shared" ref="X166:X174" si="134">SMALL(R166:T166,1)</f>
        <v>56.875000000000014</v>
      </c>
      <c r="Y166">
        <f t="shared" ref="Y166:Y174" si="135">LARGE(R166:T166,1)</f>
        <v>58.949999999999996</v>
      </c>
      <c r="Z166">
        <f t="shared" ref="Z166:Z174" si="136">MEDIAN(R166:T166)</f>
        <v>58.149999999999991</v>
      </c>
    </row>
    <row r="167" spans="3:26" x14ac:dyDescent="0.25">
      <c r="C167" t="s">
        <v>192</v>
      </c>
      <c r="F167">
        <v>14.03</v>
      </c>
      <c r="G167">
        <v>37.549999999999997</v>
      </c>
      <c r="H167" s="31">
        <v>7.0787037037037042E-4</v>
      </c>
      <c r="I167" s="31">
        <v>9.7233796296296304E-4</v>
      </c>
      <c r="L167">
        <f t="shared" si="125"/>
        <v>14.03</v>
      </c>
      <c r="M167">
        <f t="shared" si="126"/>
        <v>37.549999999999997</v>
      </c>
      <c r="N167">
        <f t="shared" si="127"/>
        <v>61.160000000000004</v>
      </c>
      <c r="O167">
        <f t="shared" si="128"/>
        <v>84.01</v>
      </c>
      <c r="Q167">
        <f t="shared" si="129"/>
        <v>70.149999999999991</v>
      </c>
      <c r="R167">
        <f t="shared" si="130"/>
        <v>58.79999999999999</v>
      </c>
      <c r="S167">
        <f t="shared" si="131"/>
        <v>59.025000000000013</v>
      </c>
      <c r="T167">
        <f t="shared" si="132"/>
        <v>57.125</v>
      </c>
      <c r="W167">
        <f t="shared" si="133"/>
        <v>58.316666666666663</v>
      </c>
      <c r="X167">
        <f t="shared" si="134"/>
        <v>57.125</v>
      </c>
      <c r="Y167">
        <f t="shared" si="135"/>
        <v>59.025000000000013</v>
      </c>
      <c r="Z167">
        <f t="shared" si="136"/>
        <v>58.79999999999999</v>
      </c>
    </row>
    <row r="168" spans="3:26" x14ac:dyDescent="0.25">
      <c r="C168" t="s">
        <v>193</v>
      </c>
      <c r="F168">
        <v>13.85</v>
      </c>
      <c r="G168">
        <v>37.28</v>
      </c>
      <c r="H168" s="31">
        <v>7.0474537037037033E-4</v>
      </c>
      <c r="I168" s="31">
        <v>9.7418981481481488E-4</v>
      </c>
      <c r="L168">
        <f t="shared" si="125"/>
        <v>13.85</v>
      </c>
      <c r="M168">
        <f t="shared" si="126"/>
        <v>37.28</v>
      </c>
      <c r="N168">
        <f t="shared" si="127"/>
        <v>60.889999999999993</v>
      </c>
      <c r="O168">
        <f t="shared" si="128"/>
        <v>84.17</v>
      </c>
      <c r="Q168">
        <f t="shared" si="129"/>
        <v>69.249999999999986</v>
      </c>
      <c r="R168">
        <f t="shared" si="130"/>
        <v>58.575000000000003</v>
      </c>
      <c r="S168">
        <f t="shared" si="131"/>
        <v>59.024999999999977</v>
      </c>
      <c r="T168">
        <f t="shared" si="132"/>
        <v>58.200000000000024</v>
      </c>
      <c r="W168">
        <f t="shared" si="133"/>
        <v>58.6</v>
      </c>
      <c r="X168">
        <f t="shared" si="134"/>
        <v>58.200000000000024</v>
      </c>
      <c r="Y168">
        <f t="shared" si="135"/>
        <v>59.024999999999977</v>
      </c>
      <c r="Z168">
        <f t="shared" si="136"/>
        <v>58.575000000000003</v>
      </c>
    </row>
    <row r="169" spans="3:26" x14ac:dyDescent="0.25">
      <c r="C169" t="s">
        <v>194</v>
      </c>
      <c r="F169">
        <v>14.66</v>
      </c>
      <c r="G169">
        <v>38.44</v>
      </c>
      <c r="H169" s="31">
        <v>7.1377314814814817E-4</v>
      </c>
      <c r="I169" s="31">
        <v>9.7476851851851848E-4</v>
      </c>
      <c r="L169">
        <f t="shared" si="125"/>
        <v>14.66</v>
      </c>
      <c r="M169">
        <f t="shared" si="126"/>
        <v>38.44</v>
      </c>
      <c r="N169">
        <f t="shared" si="127"/>
        <v>61.67</v>
      </c>
      <c r="O169">
        <f t="shared" si="128"/>
        <v>84.22</v>
      </c>
      <c r="Q169">
        <f t="shared" si="129"/>
        <v>73.3</v>
      </c>
      <c r="R169">
        <f t="shared" si="130"/>
        <v>59.449999999999996</v>
      </c>
      <c r="S169">
        <f t="shared" si="131"/>
        <v>58.07500000000001</v>
      </c>
      <c r="T169">
        <f t="shared" si="132"/>
        <v>56.374999999999993</v>
      </c>
      <c r="W169">
        <f t="shared" si="133"/>
        <v>57.966666666666669</v>
      </c>
      <c r="X169">
        <f t="shared" si="134"/>
        <v>56.374999999999993</v>
      </c>
      <c r="Y169">
        <f t="shared" si="135"/>
        <v>59.449999999999996</v>
      </c>
      <c r="Z169">
        <f t="shared" si="136"/>
        <v>58.07500000000001</v>
      </c>
    </row>
    <row r="170" spans="3:26" x14ac:dyDescent="0.25">
      <c r="C170" t="s">
        <v>195</v>
      </c>
      <c r="F170">
        <v>14.21</v>
      </c>
      <c r="G170">
        <v>37.71</v>
      </c>
      <c r="H170" s="31">
        <v>7.1064814814814819E-4</v>
      </c>
      <c r="I170" s="31">
        <v>9.7488425925925922E-4</v>
      </c>
      <c r="L170">
        <f t="shared" si="125"/>
        <v>14.21</v>
      </c>
      <c r="M170">
        <f t="shared" si="126"/>
        <v>37.71</v>
      </c>
      <c r="N170">
        <f t="shared" si="127"/>
        <v>61.400000000000006</v>
      </c>
      <c r="O170">
        <f t="shared" si="128"/>
        <v>84.22999999999999</v>
      </c>
      <c r="Q170">
        <f t="shared" si="129"/>
        <v>71.05</v>
      </c>
      <c r="R170">
        <f t="shared" si="130"/>
        <v>58.75</v>
      </c>
      <c r="S170">
        <f t="shared" si="131"/>
        <v>59.225000000000016</v>
      </c>
      <c r="T170">
        <f t="shared" si="132"/>
        <v>57.07499999999996</v>
      </c>
      <c r="W170">
        <f t="shared" si="133"/>
        <v>58.349999999999994</v>
      </c>
      <c r="X170">
        <f t="shared" si="134"/>
        <v>57.07499999999996</v>
      </c>
      <c r="Y170">
        <f t="shared" si="135"/>
        <v>59.225000000000016</v>
      </c>
      <c r="Z170">
        <f t="shared" si="136"/>
        <v>58.75</v>
      </c>
    </row>
    <row r="171" spans="3:26" x14ac:dyDescent="0.25">
      <c r="C171" t="s">
        <v>196</v>
      </c>
      <c r="F171">
        <v>14.4</v>
      </c>
      <c r="G171">
        <v>38.18</v>
      </c>
      <c r="H171" s="31">
        <v>7.144675925925925E-4</v>
      </c>
      <c r="I171" s="31">
        <v>9.8043981481481485E-4</v>
      </c>
      <c r="L171">
        <f t="shared" si="125"/>
        <v>14.4</v>
      </c>
      <c r="M171">
        <f t="shared" si="126"/>
        <v>38.18</v>
      </c>
      <c r="N171">
        <f t="shared" si="127"/>
        <v>61.72999999999999</v>
      </c>
      <c r="O171">
        <f t="shared" si="128"/>
        <v>84.710000000000008</v>
      </c>
      <c r="Q171">
        <f t="shared" si="129"/>
        <v>72.000000000000014</v>
      </c>
      <c r="R171">
        <f t="shared" si="130"/>
        <v>59.45</v>
      </c>
      <c r="S171">
        <f t="shared" si="131"/>
        <v>58.874999999999979</v>
      </c>
      <c r="T171">
        <f t="shared" si="132"/>
        <v>57.450000000000045</v>
      </c>
      <c r="W171">
        <f t="shared" si="133"/>
        <v>58.591666666666676</v>
      </c>
      <c r="X171">
        <f t="shared" si="134"/>
        <v>57.450000000000045</v>
      </c>
      <c r="Y171">
        <f t="shared" si="135"/>
        <v>59.45</v>
      </c>
      <c r="Z171">
        <f t="shared" si="136"/>
        <v>58.874999999999979</v>
      </c>
    </row>
    <row r="172" spans="3:26" x14ac:dyDescent="0.25">
      <c r="C172" t="s">
        <v>197</v>
      </c>
      <c r="F172">
        <v>14.52</v>
      </c>
      <c r="G172">
        <v>37.96</v>
      </c>
      <c r="H172" s="31">
        <v>7.1250000000000003E-4</v>
      </c>
      <c r="I172" s="31">
        <v>9.8101851851851844E-4</v>
      </c>
      <c r="L172">
        <f t="shared" si="125"/>
        <v>14.52</v>
      </c>
      <c r="M172">
        <f t="shared" si="126"/>
        <v>37.96</v>
      </c>
      <c r="N172">
        <f t="shared" si="127"/>
        <v>61.56</v>
      </c>
      <c r="O172">
        <f t="shared" si="128"/>
        <v>84.759999999999991</v>
      </c>
      <c r="Q172">
        <f t="shared" si="129"/>
        <v>72.599999999999994</v>
      </c>
      <c r="R172">
        <f t="shared" si="130"/>
        <v>58.600000000000009</v>
      </c>
      <c r="S172">
        <f t="shared" si="131"/>
        <v>59.000000000000007</v>
      </c>
      <c r="T172">
        <f t="shared" si="132"/>
        <v>57.999999999999972</v>
      </c>
      <c r="W172">
        <f t="shared" si="133"/>
        <v>58.533333333333331</v>
      </c>
      <c r="X172">
        <f t="shared" si="134"/>
        <v>57.999999999999972</v>
      </c>
      <c r="Y172">
        <f t="shared" si="135"/>
        <v>59.000000000000007</v>
      </c>
      <c r="Z172">
        <f t="shared" si="136"/>
        <v>58.600000000000009</v>
      </c>
    </row>
    <row r="173" spans="3:26" x14ac:dyDescent="0.25">
      <c r="C173" t="s">
        <v>198</v>
      </c>
      <c r="F173">
        <v>14.35</v>
      </c>
      <c r="G173">
        <v>37.869999999999997</v>
      </c>
      <c r="H173" s="31">
        <v>7.1145833333333337E-4</v>
      </c>
      <c r="I173" s="31">
        <v>9.8298611111111113E-4</v>
      </c>
      <c r="L173">
        <f t="shared" si="125"/>
        <v>14.35</v>
      </c>
      <c r="M173">
        <f t="shared" si="126"/>
        <v>37.869999999999997</v>
      </c>
      <c r="N173">
        <f t="shared" si="127"/>
        <v>61.470000000000006</v>
      </c>
      <c r="O173">
        <f t="shared" si="128"/>
        <v>84.93</v>
      </c>
      <c r="Q173">
        <f t="shared" si="129"/>
        <v>71.75</v>
      </c>
      <c r="R173">
        <f t="shared" si="130"/>
        <v>58.79999999999999</v>
      </c>
      <c r="S173">
        <f t="shared" si="131"/>
        <v>59.000000000000021</v>
      </c>
      <c r="T173">
        <f t="shared" si="132"/>
        <v>58.65</v>
      </c>
      <c r="W173">
        <f t="shared" si="133"/>
        <v>58.81666666666667</v>
      </c>
      <c r="X173">
        <f t="shared" si="134"/>
        <v>58.65</v>
      </c>
      <c r="Y173">
        <f t="shared" si="135"/>
        <v>59.000000000000021</v>
      </c>
      <c r="Z173">
        <f t="shared" si="136"/>
        <v>58.79999999999999</v>
      </c>
    </row>
    <row r="174" spans="3:26" x14ac:dyDescent="0.25">
      <c r="C174" t="s">
        <v>199</v>
      </c>
      <c r="F174">
        <v>14.51</v>
      </c>
      <c r="G174">
        <v>38.15</v>
      </c>
      <c r="H174" s="31">
        <v>7.1307870370370362E-4</v>
      </c>
      <c r="I174" s="31">
        <v>1.0001157407407407E-3</v>
      </c>
      <c r="L174">
        <f t="shared" si="125"/>
        <v>14.51</v>
      </c>
      <c r="M174">
        <f t="shared" si="126"/>
        <v>38.15</v>
      </c>
      <c r="N174">
        <f t="shared" si="127"/>
        <v>61.609999999999992</v>
      </c>
      <c r="O174">
        <f t="shared" si="128"/>
        <v>86.41</v>
      </c>
      <c r="Q174">
        <f t="shared" si="129"/>
        <v>72.55</v>
      </c>
      <c r="R174">
        <f t="shared" si="130"/>
        <v>59.1</v>
      </c>
      <c r="S174">
        <f t="shared" si="131"/>
        <v>58.649999999999984</v>
      </c>
      <c r="T174">
        <f t="shared" si="132"/>
        <v>62.000000000000014</v>
      </c>
      <c r="W174">
        <f t="shared" si="133"/>
        <v>59.916666666666664</v>
      </c>
      <c r="X174">
        <f t="shared" si="134"/>
        <v>58.649999999999984</v>
      </c>
      <c r="Y174">
        <f t="shared" si="135"/>
        <v>62.000000000000014</v>
      </c>
      <c r="Z174">
        <f t="shared" si="136"/>
        <v>59.1</v>
      </c>
    </row>
    <row r="177" spans="3:26" x14ac:dyDescent="0.25">
      <c r="G177">
        <v>400</v>
      </c>
      <c r="H177">
        <v>800</v>
      </c>
      <c r="I177">
        <v>1200</v>
      </c>
      <c r="L177">
        <f>F177</f>
        <v>0</v>
      </c>
      <c r="M177">
        <f>G177-F177</f>
        <v>400</v>
      </c>
      <c r="N177">
        <f>H177-G177</f>
        <v>400</v>
      </c>
      <c r="O177">
        <f>I177-H177</f>
        <v>400</v>
      </c>
    </row>
    <row r="178" spans="3:26" x14ac:dyDescent="0.25">
      <c r="C178" t="s">
        <v>200</v>
      </c>
      <c r="G178">
        <v>25.45</v>
      </c>
      <c r="H178">
        <v>47.87</v>
      </c>
      <c r="I178" s="31">
        <v>8.1354166666666673E-4</v>
      </c>
      <c r="L178">
        <f>IF(F178&lt;1,F178*86400,F178)</f>
        <v>0</v>
      </c>
      <c r="M178">
        <f>IF(G178&lt;1,G178*86400,G178)</f>
        <v>25.45</v>
      </c>
      <c r="N178">
        <f>IF(H178&lt;1,H178*86400,H178)</f>
        <v>47.87</v>
      </c>
      <c r="O178">
        <f>IF(I178&lt;1,I178*86400,I178)</f>
        <v>70.290000000000006</v>
      </c>
      <c r="R178">
        <f>((M178-L178)/M$177*1000)</f>
        <v>63.625</v>
      </c>
      <c r="S178">
        <f>((N178-M178)/N$177*1000)</f>
        <v>56.05</v>
      </c>
      <c r="T178">
        <f>((O178-N178)/O$177*1000)</f>
        <v>56.050000000000026</v>
      </c>
      <c r="W178">
        <f>AVERAGE(R178:T178)</f>
        <v>58.57500000000001</v>
      </c>
      <c r="X178">
        <f>SMALL(R178:T178,1)</f>
        <v>56.05</v>
      </c>
      <c r="Y178">
        <f>LARGE(R178:T178,1)</f>
        <v>63.625</v>
      </c>
      <c r="Z178">
        <f>MEDIAN(R178:T178)</f>
        <v>56.050000000000026</v>
      </c>
    </row>
    <row r="179" spans="3:26" x14ac:dyDescent="0.25">
      <c r="C179" t="s">
        <v>201</v>
      </c>
      <c r="G179">
        <v>25.51</v>
      </c>
      <c r="H179">
        <v>48.02</v>
      </c>
      <c r="I179" s="31">
        <v>8.1458333333333339E-4</v>
      </c>
      <c r="L179">
        <f t="shared" ref="L179:L186" si="137">IF(F179&lt;1,F179*86400,F179)</f>
        <v>0</v>
      </c>
      <c r="M179">
        <f t="shared" ref="M179:M186" si="138">IF(G179&lt;1,G179*86400,G179)</f>
        <v>25.51</v>
      </c>
      <c r="N179">
        <f t="shared" ref="N179:N186" si="139">IF(H179&lt;1,H179*86400,H179)</f>
        <v>48.02</v>
      </c>
      <c r="O179">
        <f t="shared" ref="O179:O186" si="140">IF(I179&lt;1,I179*86400,I179)</f>
        <v>70.38000000000001</v>
      </c>
      <c r="R179">
        <f t="shared" ref="R179:R186" si="141">((M179-L179)/M$177*1000)</f>
        <v>63.774999999999999</v>
      </c>
      <c r="S179">
        <f t="shared" ref="S179:S186" si="142">((N179-M179)/N$177*1000)</f>
        <v>56.275000000000006</v>
      </c>
      <c r="T179">
        <f t="shared" ref="T179:T186" si="143">((O179-N179)/O$177*1000)</f>
        <v>55.90000000000002</v>
      </c>
      <c r="W179">
        <f t="shared" ref="W179:W186" si="144">AVERAGE(R179:T179)</f>
        <v>58.650000000000013</v>
      </c>
      <c r="X179">
        <f t="shared" ref="X179:X186" si="145">SMALL(R179:T179,1)</f>
        <v>55.90000000000002</v>
      </c>
      <c r="Y179">
        <f t="shared" ref="Y179:Y186" si="146">LARGE(R179:T179,1)</f>
        <v>63.774999999999999</v>
      </c>
      <c r="Z179">
        <f t="shared" ref="Z179:Z186" si="147">MEDIAN(R179:T179)</f>
        <v>56.275000000000006</v>
      </c>
    </row>
    <row r="180" spans="3:26" x14ac:dyDescent="0.25">
      <c r="C180" t="s">
        <v>130</v>
      </c>
      <c r="G180">
        <v>25.76</v>
      </c>
      <c r="H180">
        <v>48.07</v>
      </c>
      <c r="I180" s="31">
        <v>8.1701388888888882E-4</v>
      </c>
      <c r="L180">
        <f t="shared" si="137"/>
        <v>0</v>
      </c>
      <c r="M180">
        <f t="shared" si="138"/>
        <v>25.76</v>
      </c>
      <c r="N180">
        <f t="shared" si="139"/>
        <v>48.07</v>
      </c>
      <c r="O180">
        <f t="shared" si="140"/>
        <v>70.589999999999989</v>
      </c>
      <c r="R180">
        <f t="shared" si="141"/>
        <v>64.400000000000006</v>
      </c>
      <c r="S180">
        <f t="shared" si="142"/>
        <v>55.774999999999999</v>
      </c>
      <c r="T180">
        <f t="shared" si="143"/>
        <v>56.299999999999976</v>
      </c>
      <c r="W180">
        <f t="shared" si="144"/>
        <v>58.824999999999996</v>
      </c>
      <c r="X180">
        <f t="shared" si="145"/>
        <v>55.774999999999999</v>
      </c>
      <c r="Y180">
        <f t="shared" si="146"/>
        <v>64.400000000000006</v>
      </c>
      <c r="Z180">
        <f t="shared" si="147"/>
        <v>56.299999999999976</v>
      </c>
    </row>
    <row r="181" spans="3:26" x14ac:dyDescent="0.25">
      <c r="C181" t="s">
        <v>62</v>
      </c>
      <c r="G181">
        <v>25.77</v>
      </c>
      <c r="H181">
        <v>48.37</v>
      </c>
      <c r="I181" s="31">
        <v>8.1828703703703696E-4</v>
      </c>
      <c r="L181">
        <f t="shared" si="137"/>
        <v>0</v>
      </c>
      <c r="M181">
        <f t="shared" si="138"/>
        <v>25.77</v>
      </c>
      <c r="N181">
        <f t="shared" si="139"/>
        <v>48.37</v>
      </c>
      <c r="O181">
        <f t="shared" si="140"/>
        <v>70.699999999999989</v>
      </c>
      <c r="R181">
        <f t="shared" si="141"/>
        <v>64.424999999999997</v>
      </c>
      <c r="S181">
        <f t="shared" si="142"/>
        <v>56.499999999999993</v>
      </c>
      <c r="T181">
        <f t="shared" si="143"/>
        <v>55.824999999999982</v>
      </c>
      <c r="W181">
        <f t="shared" si="144"/>
        <v>58.916666666666657</v>
      </c>
      <c r="X181">
        <f t="shared" si="145"/>
        <v>55.824999999999982</v>
      </c>
      <c r="Y181">
        <f t="shared" si="146"/>
        <v>64.424999999999997</v>
      </c>
      <c r="Z181">
        <f t="shared" si="147"/>
        <v>56.499999999999993</v>
      </c>
    </row>
    <row r="182" spans="3:26" x14ac:dyDescent="0.25">
      <c r="C182" t="s">
        <v>202</v>
      </c>
      <c r="G182">
        <v>26.17</v>
      </c>
      <c r="H182">
        <v>48.65</v>
      </c>
      <c r="I182" s="31">
        <v>8.1909722222222225E-4</v>
      </c>
      <c r="L182">
        <f t="shared" si="137"/>
        <v>0</v>
      </c>
      <c r="M182">
        <f t="shared" si="138"/>
        <v>26.17</v>
      </c>
      <c r="N182">
        <f t="shared" si="139"/>
        <v>48.65</v>
      </c>
      <c r="O182">
        <f t="shared" si="140"/>
        <v>70.77</v>
      </c>
      <c r="R182">
        <f t="shared" si="141"/>
        <v>65.425000000000011</v>
      </c>
      <c r="S182">
        <f t="shared" si="142"/>
        <v>56.199999999999996</v>
      </c>
      <c r="T182">
        <f t="shared" si="143"/>
        <v>55.3</v>
      </c>
      <c r="W182">
        <f t="shared" si="144"/>
        <v>58.975000000000001</v>
      </c>
      <c r="X182">
        <f t="shared" si="145"/>
        <v>55.3</v>
      </c>
      <c r="Y182">
        <f t="shared" si="146"/>
        <v>65.425000000000011</v>
      </c>
      <c r="Z182">
        <f t="shared" si="147"/>
        <v>56.199999999999996</v>
      </c>
    </row>
    <row r="183" spans="3:26" x14ac:dyDescent="0.25">
      <c r="C183" t="s">
        <v>203</v>
      </c>
      <c r="G183">
        <v>25.63</v>
      </c>
      <c r="H183">
        <v>48.14</v>
      </c>
      <c r="I183" s="31">
        <v>8.2013888888888891E-4</v>
      </c>
      <c r="L183">
        <f t="shared" si="137"/>
        <v>0</v>
      </c>
      <c r="M183">
        <f t="shared" si="138"/>
        <v>25.63</v>
      </c>
      <c r="N183">
        <f t="shared" si="139"/>
        <v>48.14</v>
      </c>
      <c r="O183">
        <f t="shared" si="140"/>
        <v>70.86</v>
      </c>
      <c r="R183">
        <f t="shared" si="141"/>
        <v>64.074999999999989</v>
      </c>
      <c r="S183">
        <f t="shared" si="142"/>
        <v>56.275000000000006</v>
      </c>
      <c r="T183">
        <f t="shared" si="143"/>
        <v>56.8</v>
      </c>
      <c r="W183">
        <f t="shared" si="144"/>
        <v>59.04999999999999</v>
      </c>
      <c r="X183">
        <f t="shared" si="145"/>
        <v>56.275000000000006</v>
      </c>
      <c r="Y183">
        <f t="shared" si="146"/>
        <v>64.074999999999989</v>
      </c>
      <c r="Z183">
        <f t="shared" si="147"/>
        <v>56.8</v>
      </c>
    </row>
    <row r="184" spans="3:26" x14ac:dyDescent="0.25">
      <c r="C184" t="s">
        <v>204</v>
      </c>
      <c r="G184">
        <v>25.98</v>
      </c>
      <c r="H184">
        <v>48.61</v>
      </c>
      <c r="I184" s="31">
        <v>8.2812499999999987E-4</v>
      </c>
      <c r="L184">
        <f t="shared" si="137"/>
        <v>0</v>
      </c>
      <c r="M184">
        <f t="shared" si="138"/>
        <v>25.98</v>
      </c>
      <c r="N184">
        <f t="shared" si="139"/>
        <v>48.61</v>
      </c>
      <c r="O184">
        <f t="shared" si="140"/>
        <v>71.549999999999983</v>
      </c>
      <c r="R184">
        <f t="shared" si="141"/>
        <v>64.95</v>
      </c>
      <c r="S184">
        <f t="shared" si="142"/>
        <v>56.575000000000003</v>
      </c>
      <c r="T184">
        <f t="shared" si="143"/>
        <v>57.349999999999959</v>
      </c>
      <c r="W184">
        <f t="shared" si="144"/>
        <v>59.624999999999993</v>
      </c>
      <c r="X184">
        <f t="shared" si="145"/>
        <v>56.575000000000003</v>
      </c>
      <c r="Y184">
        <f t="shared" si="146"/>
        <v>64.95</v>
      </c>
      <c r="Z184">
        <f t="shared" si="147"/>
        <v>57.349999999999959</v>
      </c>
    </row>
    <row r="185" spans="3:26" x14ac:dyDescent="0.25">
      <c r="C185" t="s">
        <v>205</v>
      </c>
      <c r="G185">
        <v>25.97</v>
      </c>
      <c r="H185">
        <v>48.59</v>
      </c>
      <c r="I185" s="31">
        <v>8.2951388888888907E-4</v>
      </c>
      <c r="L185">
        <f t="shared" si="137"/>
        <v>0</v>
      </c>
      <c r="M185">
        <f t="shared" si="138"/>
        <v>25.97</v>
      </c>
      <c r="N185">
        <f t="shared" si="139"/>
        <v>48.59</v>
      </c>
      <c r="O185">
        <f t="shared" si="140"/>
        <v>71.670000000000016</v>
      </c>
      <c r="R185">
        <f t="shared" si="141"/>
        <v>64.924999999999997</v>
      </c>
      <c r="S185">
        <f t="shared" si="142"/>
        <v>56.550000000000011</v>
      </c>
      <c r="T185">
        <f t="shared" si="143"/>
        <v>57.700000000000031</v>
      </c>
      <c r="W185">
        <f t="shared" si="144"/>
        <v>59.725000000000016</v>
      </c>
      <c r="X185">
        <f t="shared" si="145"/>
        <v>56.550000000000011</v>
      </c>
      <c r="Y185">
        <f t="shared" si="146"/>
        <v>64.924999999999997</v>
      </c>
      <c r="Z185">
        <f t="shared" si="147"/>
        <v>57.700000000000031</v>
      </c>
    </row>
    <row r="186" spans="3:26" x14ac:dyDescent="0.25">
      <c r="C186" t="s">
        <v>206</v>
      </c>
      <c r="G186">
        <v>25.95</v>
      </c>
      <c r="H186">
        <v>48.64</v>
      </c>
      <c r="I186" s="31">
        <v>8.4317129629629629E-4</v>
      </c>
      <c r="L186">
        <f t="shared" si="137"/>
        <v>0</v>
      </c>
      <c r="M186">
        <f t="shared" si="138"/>
        <v>25.95</v>
      </c>
      <c r="N186">
        <f t="shared" si="139"/>
        <v>48.64</v>
      </c>
      <c r="O186">
        <f t="shared" si="140"/>
        <v>72.849999999999994</v>
      </c>
      <c r="R186">
        <f t="shared" si="141"/>
        <v>64.875</v>
      </c>
      <c r="S186">
        <f t="shared" si="142"/>
        <v>56.725000000000001</v>
      </c>
      <c r="T186">
        <f t="shared" si="143"/>
        <v>60.524999999999984</v>
      </c>
      <c r="W186">
        <f t="shared" si="144"/>
        <v>60.708333333333321</v>
      </c>
      <c r="X186">
        <f t="shared" si="145"/>
        <v>56.725000000000001</v>
      </c>
      <c r="Y186">
        <f t="shared" si="146"/>
        <v>64.875</v>
      </c>
      <c r="Z186">
        <f t="shared" si="147"/>
        <v>60.524999999999984</v>
      </c>
    </row>
    <row r="188" spans="3:26" x14ac:dyDescent="0.25">
      <c r="G188">
        <v>400</v>
      </c>
      <c r="H188">
        <v>800</v>
      </c>
      <c r="I188">
        <v>1200</v>
      </c>
      <c r="L188">
        <f>F188</f>
        <v>0</v>
      </c>
      <c r="M188">
        <f>G188-F188</f>
        <v>400</v>
      </c>
      <c r="N188">
        <f>H188-G188</f>
        <v>400</v>
      </c>
      <c r="O188">
        <f>I188-H188</f>
        <v>400</v>
      </c>
    </row>
    <row r="189" spans="3:26" x14ac:dyDescent="0.25">
      <c r="C189" t="s">
        <v>207</v>
      </c>
      <c r="G189">
        <v>24.87</v>
      </c>
      <c r="H189">
        <v>47.41</v>
      </c>
      <c r="I189" s="31">
        <v>8.1273148148148144E-4</v>
      </c>
      <c r="L189">
        <f>IF(F189&lt;1,F189*86400,F189)</f>
        <v>0</v>
      </c>
      <c r="M189">
        <f>IF(G189&lt;1,G189*86400,G189)</f>
        <v>24.87</v>
      </c>
      <c r="N189">
        <f>IF(H189&lt;1,H189*86400,H189)</f>
        <v>47.41</v>
      </c>
      <c r="O189">
        <f>IF(I189&lt;1,I189*86400,I189)</f>
        <v>70.22</v>
      </c>
      <c r="R189">
        <f>((M189-L189)/M$188*1000)</f>
        <v>62.175000000000004</v>
      </c>
      <c r="S189">
        <f>((N189-M189)/N$188*1000)</f>
        <v>56.349999999999987</v>
      </c>
      <c r="T189">
        <f>((O189-N189)/O$188*1000)</f>
        <v>57.025000000000006</v>
      </c>
      <c r="W189">
        <f>AVERAGE(R189:T189)</f>
        <v>58.516666666666673</v>
      </c>
      <c r="X189">
        <f>SMALL(R189:T189,1)</f>
        <v>56.349999999999987</v>
      </c>
      <c r="Y189">
        <f>LARGE(R189:T189,1)</f>
        <v>62.175000000000004</v>
      </c>
      <c r="Z189">
        <f>MEDIAN(R189:T189)</f>
        <v>57.025000000000006</v>
      </c>
    </row>
    <row r="190" spans="3:26" x14ac:dyDescent="0.25">
      <c r="C190" t="s">
        <v>58</v>
      </c>
      <c r="G190">
        <v>25.28</v>
      </c>
      <c r="H190">
        <v>47.59</v>
      </c>
      <c r="I190" s="31">
        <v>8.1354166666666673E-4</v>
      </c>
      <c r="L190">
        <f t="shared" ref="L190:L200" si="148">IF(F190&lt;1,F190*86400,F190)</f>
        <v>0</v>
      </c>
      <c r="M190">
        <f t="shared" ref="M190:M200" si="149">IF(G190&lt;1,G190*86400,G190)</f>
        <v>25.28</v>
      </c>
      <c r="N190">
        <f t="shared" ref="N190:N200" si="150">IF(H190&lt;1,H190*86400,H190)</f>
        <v>47.59</v>
      </c>
      <c r="O190">
        <f t="shared" ref="O190:O200" si="151">IF(I190&lt;1,I190*86400,I190)</f>
        <v>70.290000000000006</v>
      </c>
      <c r="R190">
        <f t="shared" ref="R190:R200" si="152">((M190-L190)/M$188*1000)</f>
        <v>63.2</v>
      </c>
      <c r="S190">
        <f t="shared" ref="S190:S200" si="153">((N190-M190)/N$188*1000)</f>
        <v>55.775000000000006</v>
      </c>
      <c r="T190">
        <f t="shared" ref="T190:T200" si="154">((O190-N190)/O$188*1000)</f>
        <v>56.750000000000007</v>
      </c>
      <c r="W190">
        <f t="shared" ref="W190:W200" si="155">AVERAGE(R190:T190)</f>
        <v>58.57500000000001</v>
      </c>
      <c r="X190">
        <f t="shared" ref="X190:X200" si="156">SMALL(R190:T190,1)</f>
        <v>55.775000000000006</v>
      </c>
      <c r="Y190">
        <f t="shared" ref="Y190:Y200" si="157">LARGE(R190:T190,1)</f>
        <v>63.2</v>
      </c>
      <c r="Z190">
        <f t="shared" ref="Z190:Z200" si="158">MEDIAN(R190:T190)</f>
        <v>56.750000000000007</v>
      </c>
    </row>
    <row r="191" spans="3:26" x14ac:dyDescent="0.25">
      <c r="C191" t="s">
        <v>208</v>
      </c>
      <c r="G191">
        <v>25.33</v>
      </c>
      <c r="H191">
        <v>47.72</v>
      </c>
      <c r="I191" s="31">
        <v>8.137731481481481E-4</v>
      </c>
      <c r="L191">
        <f t="shared" si="148"/>
        <v>0</v>
      </c>
      <c r="M191">
        <f t="shared" si="149"/>
        <v>25.33</v>
      </c>
      <c r="N191">
        <f t="shared" si="150"/>
        <v>47.72</v>
      </c>
      <c r="O191">
        <f t="shared" si="151"/>
        <v>70.31</v>
      </c>
      <c r="R191">
        <f t="shared" si="152"/>
        <v>63.324999999999996</v>
      </c>
      <c r="S191">
        <f t="shared" si="153"/>
        <v>55.975000000000001</v>
      </c>
      <c r="T191">
        <f t="shared" si="154"/>
        <v>56.475000000000009</v>
      </c>
      <c r="W191">
        <f t="shared" si="155"/>
        <v>58.591666666666669</v>
      </c>
      <c r="X191">
        <f t="shared" si="156"/>
        <v>55.975000000000001</v>
      </c>
      <c r="Y191">
        <f t="shared" si="157"/>
        <v>63.324999999999996</v>
      </c>
      <c r="Z191">
        <f t="shared" si="158"/>
        <v>56.475000000000009</v>
      </c>
    </row>
    <row r="192" spans="3:26" x14ac:dyDescent="0.25">
      <c r="C192" t="s">
        <v>209</v>
      </c>
      <c r="G192">
        <v>25.54</v>
      </c>
      <c r="H192">
        <v>47.81</v>
      </c>
      <c r="I192" s="31">
        <v>8.1597222222222227E-4</v>
      </c>
      <c r="L192">
        <f t="shared" si="148"/>
        <v>0</v>
      </c>
      <c r="M192">
        <f t="shared" si="149"/>
        <v>25.54</v>
      </c>
      <c r="N192">
        <f t="shared" si="150"/>
        <v>47.81</v>
      </c>
      <c r="O192">
        <f t="shared" si="151"/>
        <v>70.5</v>
      </c>
      <c r="R192">
        <f t="shared" si="152"/>
        <v>63.85</v>
      </c>
      <c r="S192">
        <f t="shared" si="153"/>
        <v>55.675000000000011</v>
      </c>
      <c r="T192">
        <f t="shared" si="154"/>
        <v>56.724999999999994</v>
      </c>
      <c r="W192">
        <f t="shared" si="155"/>
        <v>58.75</v>
      </c>
      <c r="X192">
        <f t="shared" si="156"/>
        <v>55.675000000000011</v>
      </c>
      <c r="Y192">
        <f t="shared" si="157"/>
        <v>63.85</v>
      </c>
      <c r="Z192">
        <f t="shared" si="158"/>
        <v>56.724999999999994</v>
      </c>
    </row>
    <row r="193" spans="3:26" x14ac:dyDescent="0.25">
      <c r="C193" t="s">
        <v>210</v>
      </c>
      <c r="G193">
        <v>25.08</v>
      </c>
      <c r="H193">
        <v>47.56</v>
      </c>
      <c r="I193" s="31">
        <v>8.1631944444444449E-4</v>
      </c>
      <c r="L193">
        <f t="shared" si="148"/>
        <v>0</v>
      </c>
      <c r="M193">
        <f t="shared" si="149"/>
        <v>25.08</v>
      </c>
      <c r="N193">
        <f t="shared" si="150"/>
        <v>47.56</v>
      </c>
      <c r="O193">
        <f t="shared" si="151"/>
        <v>70.53</v>
      </c>
      <c r="R193">
        <f t="shared" si="152"/>
        <v>62.699999999999989</v>
      </c>
      <c r="S193">
        <f t="shared" si="153"/>
        <v>56.20000000000001</v>
      </c>
      <c r="T193">
        <f t="shared" si="154"/>
        <v>57.424999999999997</v>
      </c>
      <c r="W193">
        <f t="shared" si="155"/>
        <v>58.774999999999999</v>
      </c>
      <c r="X193">
        <f t="shared" si="156"/>
        <v>56.20000000000001</v>
      </c>
      <c r="Y193">
        <f t="shared" si="157"/>
        <v>62.699999999999989</v>
      </c>
      <c r="Z193">
        <f t="shared" si="158"/>
        <v>57.424999999999997</v>
      </c>
    </row>
    <row r="194" spans="3:26" x14ac:dyDescent="0.25">
      <c r="C194" t="s">
        <v>211</v>
      </c>
      <c r="G194">
        <v>24.74</v>
      </c>
      <c r="H194">
        <v>47.36</v>
      </c>
      <c r="I194" s="31">
        <v>8.1759259259259252E-4</v>
      </c>
      <c r="L194">
        <f t="shared" si="148"/>
        <v>0</v>
      </c>
      <c r="M194">
        <f t="shared" si="149"/>
        <v>24.74</v>
      </c>
      <c r="N194">
        <f t="shared" si="150"/>
        <v>47.36</v>
      </c>
      <c r="O194">
        <f t="shared" si="151"/>
        <v>70.64</v>
      </c>
      <c r="R194">
        <f t="shared" si="152"/>
        <v>61.849999999999994</v>
      </c>
      <c r="S194">
        <f t="shared" si="153"/>
        <v>56.550000000000004</v>
      </c>
      <c r="T194">
        <f t="shared" si="154"/>
        <v>58.2</v>
      </c>
      <c r="W194">
        <f t="shared" si="155"/>
        <v>58.866666666666674</v>
      </c>
      <c r="X194">
        <f t="shared" si="156"/>
        <v>56.550000000000004</v>
      </c>
      <c r="Y194">
        <f t="shared" si="157"/>
        <v>61.849999999999994</v>
      </c>
      <c r="Z194">
        <f t="shared" si="158"/>
        <v>58.2</v>
      </c>
    </row>
    <row r="195" spans="3:26" x14ac:dyDescent="0.25">
      <c r="C195" t="s">
        <v>212</v>
      </c>
      <c r="G195">
        <v>26.01</v>
      </c>
      <c r="H195">
        <v>48.17</v>
      </c>
      <c r="I195" s="31">
        <v>8.1956018518518521E-4</v>
      </c>
      <c r="L195">
        <f t="shared" si="148"/>
        <v>0</v>
      </c>
      <c r="M195">
        <f t="shared" si="149"/>
        <v>26.01</v>
      </c>
      <c r="N195">
        <f t="shared" si="150"/>
        <v>48.17</v>
      </c>
      <c r="O195">
        <f t="shared" si="151"/>
        <v>70.81</v>
      </c>
      <c r="R195">
        <f t="shared" si="152"/>
        <v>65.025000000000006</v>
      </c>
      <c r="S195">
        <f t="shared" si="153"/>
        <v>55.4</v>
      </c>
      <c r="T195">
        <f t="shared" si="154"/>
        <v>56.6</v>
      </c>
      <c r="W195">
        <f t="shared" si="155"/>
        <v>59.008333333333333</v>
      </c>
      <c r="X195">
        <f t="shared" si="156"/>
        <v>55.4</v>
      </c>
      <c r="Y195">
        <f t="shared" si="157"/>
        <v>65.025000000000006</v>
      </c>
      <c r="Z195">
        <f t="shared" si="158"/>
        <v>56.6</v>
      </c>
    </row>
    <row r="196" spans="3:26" x14ac:dyDescent="0.25">
      <c r="C196" t="s">
        <v>213</v>
      </c>
      <c r="G196">
        <v>25.78</v>
      </c>
      <c r="H196">
        <v>48.09</v>
      </c>
      <c r="I196" s="31">
        <v>8.2013888888888891E-4</v>
      </c>
      <c r="L196">
        <f t="shared" si="148"/>
        <v>0</v>
      </c>
      <c r="M196">
        <f t="shared" si="149"/>
        <v>25.78</v>
      </c>
      <c r="N196">
        <f t="shared" si="150"/>
        <v>48.09</v>
      </c>
      <c r="O196">
        <f t="shared" si="151"/>
        <v>70.86</v>
      </c>
      <c r="R196">
        <f t="shared" si="152"/>
        <v>64.45</v>
      </c>
      <c r="S196">
        <f t="shared" si="153"/>
        <v>55.775000000000006</v>
      </c>
      <c r="T196">
        <f t="shared" si="154"/>
        <v>56.92499999999999</v>
      </c>
      <c r="W196">
        <f t="shared" si="155"/>
        <v>59.050000000000004</v>
      </c>
      <c r="X196">
        <f t="shared" si="156"/>
        <v>55.775000000000006</v>
      </c>
      <c r="Y196">
        <f t="shared" si="157"/>
        <v>64.45</v>
      </c>
      <c r="Z196">
        <f t="shared" si="158"/>
        <v>56.92499999999999</v>
      </c>
    </row>
    <row r="197" spans="3:26" x14ac:dyDescent="0.25">
      <c r="C197" t="s">
        <v>214</v>
      </c>
      <c r="G197">
        <v>25.66</v>
      </c>
      <c r="H197">
        <v>48.02</v>
      </c>
      <c r="I197" s="31">
        <v>8.2175925925925917E-4</v>
      </c>
      <c r="L197">
        <f t="shared" si="148"/>
        <v>0</v>
      </c>
      <c r="M197">
        <f t="shared" si="149"/>
        <v>25.66</v>
      </c>
      <c r="N197">
        <f t="shared" si="150"/>
        <v>48.02</v>
      </c>
      <c r="O197">
        <f t="shared" si="151"/>
        <v>70.999999999999986</v>
      </c>
      <c r="R197">
        <f t="shared" si="152"/>
        <v>64.150000000000006</v>
      </c>
      <c r="S197">
        <f t="shared" si="153"/>
        <v>55.900000000000006</v>
      </c>
      <c r="T197">
        <f t="shared" si="154"/>
        <v>57.44999999999996</v>
      </c>
      <c r="W197">
        <f t="shared" si="155"/>
        <v>59.166666666666657</v>
      </c>
      <c r="X197">
        <f t="shared" si="156"/>
        <v>55.900000000000006</v>
      </c>
      <c r="Y197">
        <f t="shared" si="157"/>
        <v>64.150000000000006</v>
      </c>
      <c r="Z197">
        <f t="shared" si="158"/>
        <v>57.44999999999996</v>
      </c>
    </row>
    <row r="198" spans="3:26" x14ac:dyDescent="0.25">
      <c r="C198" t="s">
        <v>215</v>
      </c>
      <c r="G198">
        <v>25.46</v>
      </c>
      <c r="H198">
        <v>47.77</v>
      </c>
      <c r="I198" s="31">
        <v>8.2245370370370382E-4</v>
      </c>
      <c r="L198">
        <f t="shared" si="148"/>
        <v>0</v>
      </c>
      <c r="M198">
        <f t="shared" si="149"/>
        <v>25.46</v>
      </c>
      <c r="N198">
        <f t="shared" si="150"/>
        <v>47.77</v>
      </c>
      <c r="O198">
        <f t="shared" si="151"/>
        <v>71.060000000000016</v>
      </c>
      <c r="R198">
        <f t="shared" si="152"/>
        <v>63.65</v>
      </c>
      <c r="S198">
        <f t="shared" si="153"/>
        <v>55.775000000000006</v>
      </c>
      <c r="T198">
        <f t="shared" si="154"/>
        <v>58.225000000000037</v>
      </c>
      <c r="W198">
        <f t="shared" si="155"/>
        <v>59.216666666666676</v>
      </c>
      <c r="X198">
        <f t="shared" si="156"/>
        <v>55.775000000000006</v>
      </c>
      <c r="Y198">
        <f t="shared" si="157"/>
        <v>63.65</v>
      </c>
      <c r="Z198">
        <f t="shared" si="158"/>
        <v>58.225000000000037</v>
      </c>
    </row>
    <row r="199" spans="3:26" x14ac:dyDescent="0.25">
      <c r="C199" t="s">
        <v>216</v>
      </c>
      <c r="G199">
        <v>25.95</v>
      </c>
      <c r="H199">
        <v>48.26</v>
      </c>
      <c r="I199" s="31">
        <v>8.2291666666666667E-4</v>
      </c>
      <c r="L199">
        <f t="shared" si="148"/>
        <v>0</v>
      </c>
      <c r="M199">
        <f t="shared" si="149"/>
        <v>25.95</v>
      </c>
      <c r="N199">
        <f t="shared" si="150"/>
        <v>48.26</v>
      </c>
      <c r="O199">
        <f t="shared" si="151"/>
        <v>71.099999999999994</v>
      </c>
      <c r="R199">
        <f t="shared" si="152"/>
        <v>64.875</v>
      </c>
      <c r="S199">
        <f t="shared" si="153"/>
        <v>55.774999999999999</v>
      </c>
      <c r="T199">
        <f t="shared" si="154"/>
        <v>57.099999999999994</v>
      </c>
      <c r="W199">
        <f t="shared" si="155"/>
        <v>59.25</v>
      </c>
      <c r="X199">
        <f t="shared" si="156"/>
        <v>55.774999999999999</v>
      </c>
      <c r="Y199">
        <f t="shared" si="157"/>
        <v>64.875</v>
      </c>
      <c r="Z199">
        <f t="shared" si="158"/>
        <v>57.099999999999994</v>
      </c>
    </row>
    <row r="200" spans="3:26" x14ac:dyDescent="0.25">
      <c r="C200" t="s">
        <v>217</v>
      </c>
      <c r="G200">
        <v>25.13</v>
      </c>
      <c r="H200">
        <v>47.55</v>
      </c>
      <c r="I200" s="31">
        <v>8.2407407407407397E-4</v>
      </c>
      <c r="L200">
        <f t="shared" si="148"/>
        <v>0</v>
      </c>
      <c r="M200">
        <f t="shared" si="149"/>
        <v>25.13</v>
      </c>
      <c r="N200">
        <f t="shared" si="150"/>
        <v>47.55</v>
      </c>
      <c r="O200">
        <f t="shared" si="151"/>
        <v>71.199999999999989</v>
      </c>
      <c r="R200">
        <f t="shared" si="152"/>
        <v>62.824999999999989</v>
      </c>
      <c r="S200">
        <f t="shared" si="153"/>
        <v>56.05</v>
      </c>
      <c r="T200">
        <f t="shared" si="154"/>
        <v>59.124999999999979</v>
      </c>
      <c r="W200">
        <f t="shared" si="155"/>
        <v>59.333333333333321</v>
      </c>
      <c r="X200">
        <f t="shared" si="156"/>
        <v>56.05</v>
      </c>
      <c r="Y200">
        <f t="shared" si="157"/>
        <v>62.824999999999989</v>
      </c>
      <c r="Z200">
        <f t="shared" si="158"/>
        <v>59.124999999999979</v>
      </c>
    </row>
    <row r="202" spans="3:26" x14ac:dyDescent="0.25">
      <c r="E202">
        <v>200</v>
      </c>
      <c r="F202">
        <v>600</v>
      </c>
      <c r="G202">
        <v>1000</v>
      </c>
      <c r="H202">
        <v>1400</v>
      </c>
      <c r="I202">
        <v>1800</v>
      </c>
      <c r="L202">
        <f>F202-E202</f>
        <v>400</v>
      </c>
      <c r="M202">
        <f>G202-F202</f>
        <v>400</v>
      </c>
      <c r="N202">
        <f>H202-G202</f>
        <v>400</v>
      </c>
      <c r="O202">
        <f>I202-H202</f>
        <v>400</v>
      </c>
    </row>
    <row r="203" spans="3:26" x14ac:dyDescent="0.25">
      <c r="C203" t="s">
        <v>218</v>
      </c>
      <c r="E203">
        <v>14.43</v>
      </c>
      <c r="F203">
        <v>37.200000000000003</v>
      </c>
      <c r="G203" s="31">
        <v>7.1770833333333333E-4</v>
      </c>
      <c r="H203" s="31">
        <v>9.9293981481481477E-4</v>
      </c>
      <c r="I203" s="31">
        <v>1.2634259259259259E-3</v>
      </c>
      <c r="K203">
        <f>E203</f>
        <v>14.43</v>
      </c>
      <c r="L203">
        <f>IF(F203&lt;1,F203*86400,F203)</f>
        <v>37.200000000000003</v>
      </c>
      <c r="M203">
        <f>IF(G203&lt;1,G203*86400,G203)</f>
        <v>62.01</v>
      </c>
      <c r="N203">
        <f>IF(H203&lt;1,H203*86400,H203)</f>
        <v>85.789999999999992</v>
      </c>
      <c r="O203">
        <f>IF(I203&lt;1,I203*86400,I203)</f>
        <v>109.16</v>
      </c>
      <c r="Q203">
        <f>((L203-K203)/L$202*1000)</f>
        <v>56.925000000000011</v>
      </c>
      <c r="R203">
        <f t="shared" ref="R203:T203" si="159">((M203-L203)/M$202*1000)</f>
        <v>62.024999999999991</v>
      </c>
      <c r="S203">
        <f t="shared" si="159"/>
        <v>59.449999999999982</v>
      </c>
      <c r="T203">
        <f t="shared" si="159"/>
        <v>58.425000000000011</v>
      </c>
      <c r="W203">
        <f>AVERAGE(Q203:T203)</f>
        <v>59.206249999999997</v>
      </c>
      <c r="X203">
        <f>SMALL(Q203:T203,1)</f>
        <v>56.925000000000011</v>
      </c>
      <c r="Y203">
        <f>LARGE(Q203:T203,1)</f>
        <v>62.024999999999991</v>
      </c>
      <c r="Z203">
        <f>MEDIAN(Q203:T203)</f>
        <v>58.9375</v>
      </c>
    </row>
    <row r="204" spans="3:26" x14ac:dyDescent="0.25">
      <c r="C204" t="s">
        <v>219</v>
      </c>
      <c r="E204">
        <v>14.34</v>
      </c>
      <c r="F204">
        <v>37.11</v>
      </c>
      <c r="G204" s="31">
        <v>7.1608796296296297E-4</v>
      </c>
      <c r="H204" s="31">
        <v>9.9062499999999997E-4</v>
      </c>
      <c r="I204" s="31">
        <v>1.2638888888888888E-3</v>
      </c>
      <c r="K204">
        <f t="shared" ref="K204:K212" si="160">E204</f>
        <v>14.34</v>
      </c>
      <c r="L204">
        <f t="shared" ref="L204:L212" si="161">IF(F204&lt;1,F204*86400,F204)</f>
        <v>37.11</v>
      </c>
      <c r="M204">
        <f t="shared" ref="M204:M212" si="162">IF(G204&lt;1,G204*86400,G204)</f>
        <v>61.87</v>
      </c>
      <c r="N204">
        <f t="shared" ref="N204:N212" si="163">IF(H204&lt;1,H204*86400,H204)</f>
        <v>85.59</v>
      </c>
      <c r="O204">
        <f t="shared" ref="O204:O212" si="164">IF(I204&lt;1,I204*86400,I204)</f>
        <v>109.19999999999999</v>
      </c>
      <c r="Q204">
        <f t="shared" ref="Q204:Q212" si="165">((L204-K204)/L$202*1000)</f>
        <v>56.924999999999997</v>
      </c>
      <c r="R204">
        <f t="shared" ref="R204:R212" si="166">((M204-L204)/M$202*1000)</f>
        <v>61.9</v>
      </c>
      <c r="S204">
        <f t="shared" ref="S204:S212" si="167">((N204-M204)/N$202*1000)</f>
        <v>59.300000000000011</v>
      </c>
      <c r="T204">
        <f t="shared" ref="T204:T212" si="168">((O204-N204)/O$202*1000)</f>
        <v>59.024999999999963</v>
      </c>
      <c r="W204">
        <f t="shared" ref="W204:W212" si="169">AVERAGE(Q204:T204)</f>
        <v>59.287499999999994</v>
      </c>
      <c r="X204">
        <f t="shared" ref="X204:X212" si="170">SMALL(Q204:T204,1)</f>
        <v>56.924999999999997</v>
      </c>
      <c r="Y204">
        <f t="shared" ref="Y204:Y212" si="171">LARGE(Q204:T204,1)</f>
        <v>61.9</v>
      </c>
      <c r="Z204">
        <f t="shared" ref="Z204:Z212" si="172">MEDIAN(Q204:T204)</f>
        <v>59.162499999999987</v>
      </c>
    </row>
    <row r="205" spans="3:26" x14ac:dyDescent="0.25">
      <c r="C205" t="s">
        <v>220</v>
      </c>
      <c r="E205">
        <v>14.9</v>
      </c>
      <c r="F205">
        <v>37.61</v>
      </c>
      <c r="G205" s="31">
        <v>7.2187499999999997E-4</v>
      </c>
      <c r="H205" s="31">
        <v>9.9375000000000006E-4</v>
      </c>
      <c r="I205" s="31">
        <v>1.2651620370370371E-3</v>
      </c>
      <c r="K205">
        <f t="shared" si="160"/>
        <v>14.9</v>
      </c>
      <c r="L205">
        <f t="shared" si="161"/>
        <v>37.61</v>
      </c>
      <c r="M205">
        <f t="shared" si="162"/>
        <v>62.37</v>
      </c>
      <c r="N205">
        <f t="shared" si="163"/>
        <v>85.86</v>
      </c>
      <c r="O205">
        <f t="shared" si="164"/>
        <v>109.31</v>
      </c>
      <c r="Q205">
        <f t="shared" si="165"/>
        <v>56.774999999999999</v>
      </c>
      <c r="R205">
        <f t="shared" si="166"/>
        <v>61.9</v>
      </c>
      <c r="S205">
        <f t="shared" si="167"/>
        <v>58.725000000000009</v>
      </c>
      <c r="T205">
        <f t="shared" si="168"/>
        <v>58.625000000000007</v>
      </c>
      <c r="W205">
        <f t="shared" si="169"/>
        <v>59.006250000000001</v>
      </c>
      <c r="X205">
        <f t="shared" si="170"/>
        <v>56.774999999999999</v>
      </c>
      <c r="Y205">
        <f t="shared" si="171"/>
        <v>61.9</v>
      </c>
      <c r="Z205">
        <f t="shared" si="172"/>
        <v>58.675000000000011</v>
      </c>
    </row>
    <row r="206" spans="3:26" x14ac:dyDescent="0.25">
      <c r="C206" t="s">
        <v>221</v>
      </c>
      <c r="E206">
        <v>14.29</v>
      </c>
      <c r="F206">
        <v>37.14</v>
      </c>
      <c r="G206" s="31">
        <v>7.1678240740740741E-4</v>
      </c>
      <c r="H206" s="31">
        <v>9.930555555555554E-4</v>
      </c>
      <c r="I206" s="31">
        <v>1.266550925925926E-3</v>
      </c>
      <c r="K206">
        <f t="shared" si="160"/>
        <v>14.29</v>
      </c>
      <c r="L206">
        <f t="shared" si="161"/>
        <v>37.14</v>
      </c>
      <c r="M206">
        <f t="shared" si="162"/>
        <v>61.93</v>
      </c>
      <c r="N206">
        <f t="shared" si="163"/>
        <v>85.799999999999983</v>
      </c>
      <c r="O206">
        <f t="shared" si="164"/>
        <v>109.43</v>
      </c>
      <c r="Q206">
        <f t="shared" si="165"/>
        <v>57.125</v>
      </c>
      <c r="R206">
        <f t="shared" si="166"/>
        <v>61.974999999999994</v>
      </c>
      <c r="S206">
        <f t="shared" si="167"/>
        <v>59.674999999999955</v>
      </c>
      <c r="T206">
        <f t="shared" si="168"/>
        <v>59.07500000000006</v>
      </c>
      <c r="W206">
        <f t="shared" si="169"/>
        <v>59.462500000000006</v>
      </c>
      <c r="X206">
        <f t="shared" si="170"/>
        <v>57.125</v>
      </c>
      <c r="Y206">
        <f t="shared" si="171"/>
        <v>61.974999999999994</v>
      </c>
      <c r="Z206">
        <f t="shared" si="172"/>
        <v>59.375000000000007</v>
      </c>
    </row>
    <row r="207" spans="3:26" x14ac:dyDescent="0.25">
      <c r="C207" t="s">
        <v>222</v>
      </c>
      <c r="E207">
        <v>14.19</v>
      </c>
      <c r="F207">
        <v>36.9</v>
      </c>
      <c r="G207" s="31">
        <v>7.1435185185185187E-4</v>
      </c>
      <c r="H207" s="31">
        <v>9.9050925925925912E-4</v>
      </c>
      <c r="I207" s="31">
        <v>1.2666666666666666E-3</v>
      </c>
      <c r="K207">
        <f t="shared" si="160"/>
        <v>14.19</v>
      </c>
      <c r="L207">
        <f t="shared" si="161"/>
        <v>36.9</v>
      </c>
      <c r="M207">
        <f t="shared" si="162"/>
        <v>61.72</v>
      </c>
      <c r="N207">
        <f t="shared" si="163"/>
        <v>85.579999999999984</v>
      </c>
      <c r="O207">
        <f t="shared" si="164"/>
        <v>109.44</v>
      </c>
      <c r="Q207">
        <f t="shared" si="165"/>
        <v>56.774999999999999</v>
      </c>
      <c r="R207">
        <f t="shared" si="166"/>
        <v>62.050000000000004</v>
      </c>
      <c r="S207">
        <f t="shared" si="167"/>
        <v>59.649999999999963</v>
      </c>
      <c r="T207">
        <f t="shared" si="168"/>
        <v>59.650000000000034</v>
      </c>
      <c r="W207">
        <f t="shared" si="169"/>
        <v>59.53125</v>
      </c>
      <c r="X207">
        <f t="shared" si="170"/>
        <v>56.774999999999999</v>
      </c>
      <c r="Y207">
        <f t="shared" si="171"/>
        <v>62.050000000000004</v>
      </c>
      <c r="Z207">
        <f t="shared" si="172"/>
        <v>59.65</v>
      </c>
    </row>
    <row r="208" spans="3:26" x14ac:dyDescent="0.25">
      <c r="C208" t="s">
        <v>223</v>
      </c>
      <c r="E208">
        <v>15.07</v>
      </c>
      <c r="F208">
        <v>37.869999999999997</v>
      </c>
      <c r="G208" s="31">
        <v>7.2187499999999997E-4</v>
      </c>
      <c r="H208" s="31">
        <v>9.9571759259259253E-4</v>
      </c>
      <c r="I208" s="31">
        <v>1.2702546296296296E-3</v>
      </c>
      <c r="K208">
        <f t="shared" si="160"/>
        <v>15.07</v>
      </c>
      <c r="L208">
        <f t="shared" si="161"/>
        <v>37.869999999999997</v>
      </c>
      <c r="M208">
        <f t="shared" si="162"/>
        <v>62.37</v>
      </c>
      <c r="N208">
        <f t="shared" si="163"/>
        <v>86.03</v>
      </c>
      <c r="O208">
        <f t="shared" si="164"/>
        <v>109.75</v>
      </c>
      <c r="Q208">
        <f t="shared" si="165"/>
        <v>56.999999999999993</v>
      </c>
      <c r="R208">
        <f t="shared" si="166"/>
        <v>61.25</v>
      </c>
      <c r="S208">
        <f t="shared" si="167"/>
        <v>59.150000000000006</v>
      </c>
      <c r="T208">
        <f t="shared" si="168"/>
        <v>59.3</v>
      </c>
      <c r="W208">
        <f t="shared" si="169"/>
        <v>59.174999999999997</v>
      </c>
      <c r="X208">
        <f t="shared" si="170"/>
        <v>56.999999999999993</v>
      </c>
      <c r="Y208">
        <f t="shared" si="171"/>
        <v>61.25</v>
      </c>
      <c r="Z208">
        <f t="shared" si="172"/>
        <v>59.225000000000001</v>
      </c>
    </row>
    <row r="209" spans="3:26" x14ac:dyDescent="0.25">
      <c r="C209" t="s">
        <v>224</v>
      </c>
      <c r="E209">
        <v>14.15</v>
      </c>
      <c r="F209">
        <v>36.950000000000003</v>
      </c>
      <c r="G209" s="31">
        <v>7.1481481481481483E-4</v>
      </c>
      <c r="H209" s="31">
        <v>9.9039351851851849E-4</v>
      </c>
      <c r="I209" s="31">
        <v>1.274189814814815E-3</v>
      </c>
      <c r="K209">
        <f t="shared" si="160"/>
        <v>14.15</v>
      </c>
      <c r="L209">
        <f t="shared" si="161"/>
        <v>36.950000000000003</v>
      </c>
      <c r="M209">
        <f t="shared" si="162"/>
        <v>61.76</v>
      </c>
      <c r="N209">
        <f t="shared" si="163"/>
        <v>85.57</v>
      </c>
      <c r="O209">
        <f t="shared" si="164"/>
        <v>110.09000000000002</v>
      </c>
      <c r="Q209">
        <f t="shared" si="165"/>
        <v>57.000000000000007</v>
      </c>
      <c r="R209">
        <f t="shared" si="166"/>
        <v>62.024999999999991</v>
      </c>
      <c r="S209">
        <f t="shared" si="167"/>
        <v>59.524999999999984</v>
      </c>
      <c r="T209">
        <f t="shared" si="168"/>
        <v>61.300000000000061</v>
      </c>
      <c r="W209">
        <f t="shared" si="169"/>
        <v>59.962500000000013</v>
      </c>
      <c r="X209">
        <f t="shared" si="170"/>
        <v>57.000000000000007</v>
      </c>
      <c r="Y209">
        <f t="shared" si="171"/>
        <v>62.024999999999991</v>
      </c>
      <c r="Z209">
        <f t="shared" si="172"/>
        <v>60.412500000000023</v>
      </c>
    </row>
    <row r="210" spans="3:26" x14ac:dyDescent="0.25">
      <c r="C210" t="s">
        <v>225</v>
      </c>
      <c r="E210">
        <v>14.54</v>
      </c>
      <c r="F210">
        <v>37.4</v>
      </c>
      <c r="G210" s="31">
        <v>7.1909722222222221E-4</v>
      </c>
      <c r="H210" s="31">
        <v>9.9166666666666652E-4</v>
      </c>
      <c r="I210" s="31">
        <v>1.2751157407407407E-3</v>
      </c>
      <c r="K210">
        <f t="shared" si="160"/>
        <v>14.54</v>
      </c>
      <c r="L210">
        <f t="shared" si="161"/>
        <v>37.4</v>
      </c>
      <c r="M210">
        <f t="shared" si="162"/>
        <v>62.129999999999995</v>
      </c>
      <c r="N210">
        <f t="shared" si="163"/>
        <v>85.679999999999993</v>
      </c>
      <c r="O210">
        <f t="shared" si="164"/>
        <v>110.17</v>
      </c>
      <c r="Q210">
        <f t="shared" si="165"/>
        <v>57.15</v>
      </c>
      <c r="R210">
        <f t="shared" si="166"/>
        <v>61.824999999999989</v>
      </c>
      <c r="S210">
        <f t="shared" si="167"/>
        <v>58.874999999999993</v>
      </c>
      <c r="T210">
        <f t="shared" si="168"/>
        <v>61.225000000000023</v>
      </c>
      <c r="W210">
        <f t="shared" si="169"/>
        <v>59.768750000000004</v>
      </c>
      <c r="X210">
        <f t="shared" si="170"/>
        <v>57.15</v>
      </c>
      <c r="Y210">
        <f t="shared" si="171"/>
        <v>61.824999999999989</v>
      </c>
      <c r="Z210">
        <f t="shared" si="172"/>
        <v>60.050000000000011</v>
      </c>
    </row>
    <row r="211" spans="3:26" x14ac:dyDescent="0.25">
      <c r="C211" t="s">
        <v>226</v>
      </c>
      <c r="E211">
        <v>15.52</v>
      </c>
      <c r="F211">
        <v>37.89</v>
      </c>
      <c r="G211" s="31">
        <v>7.2245370370370378E-4</v>
      </c>
      <c r="H211" s="31">
        <v>1.0023148148148148E-3</v>
      </c>
      <c r="I211" s="31">
        <v>1.2825231481481481E-3</v>
      </c>
      <c r="K211">
        <f t="shared" si="160"/>
        <v>15.52</v>
      </c>
      <c r="L211">
        <f t="shared" si="161"/>
        <v>37.89</v>
      </c>
      <c r="M211">
        <f t="shared" si="162"/>
        <v>62.420000000000009</v>
      </c>
      <c r="N211">
        <f t="shared" si="163"/>
        <v>86.6</v>
      </c>
      <c r="O211">
        <f t="shared" si="164"/>
        <v>110.80999999999999</v>
      </c>
      <c r="Q211">
        <f t="shared" si="165"/>
        <v>55.925000000000004</v>
      </c>
      <c r="R211">
        <f t="shared" si="166"/>
        <v>61.325000000000017</v>
      </c>
      <c r="S211">
        <f t="shared" si="167"/>
        <v>60.44999999999996</v>
      </c>
      <c r="T211">
        <f t="shared" si="168"/>
        <v>60.524999999999984</v>
      </c>
      <c r="W211">
        <f t="shared" si="169"/>
        <v>59.556249999999991</v>
      </c>
      <c r="X211">
        <f t="shared" si="170"/>
        <v>55.925000000000004</v>
      </c>
      <c r="Y211">
        <f t="shared" si="171"/>
        <v>61.325000000000017</v>
      </c>
      <c r="Z211">
        <f t="shared" si="172"/>
        <v>60.487499999999969</v>
      </c>
    </row>
    <row r="212" spans="3:26" x14ac:dyDescent="0.25">
      <c r="C212" t="s">
        <v>227</v>
      </c>
      <c r="E212">
        <v>14.57</v>
      </c>
      <c r="F212">
        <v>37.369999999999997</v>
      </c>
      <c r="G212" s="31">
        <v>7.1909722222222221E-4</v>
      </c>
      <c r="H212" s="31">
        <v>9.9872685185185177E-4</v>
      </c>
      <c r="I212" s="31">
        <v>1.2908564814814816E-3</v>
      </c>
      <c r="K212">
        <f t="shared" si="160"/>
        <v>14.57</v>
      </c>
      <c r="L212">
        <f t="shared" si="161"/>
        <v>37.369999999999997</v>
      </c>
      <c r="M212">
        <f t="shared" si="162"/>
        <v>62.129999999999995</v>
      </c>
      <c r="N212">
        <f t="shared" si="163"/>
        <v>86.289999999999992</v>
      </c>
      <c r="O212">
        <f t="shared" si="164"/>
        <v>111.53000000000002</v>
      </c>
      <c r="Q212">
        <f t="shared" si="165"/>
        <v>56.999999999999993</v>
      </c>
      <c r="R212">
        <f t="shared" si="166"/>
        <v>61.9</v>
      </c>
      <c r="S212">
        <f t="shared" si="167"/>
        <v>60.399999999999991</v>
      </c>
      <c r="T212">
        <f t="shared" si="168"/>
        <v>63.100000000000058</v>
      </c>
      <c r="W212">
        <f t="shared" si="169"/>
        <v>60.600000000000009</v>
      </c>
      <c r="X212">
        <f t="shared" si="170"/>
        <v>56.999999999999993</v>
      </c>
      <c r="Y212">
        <f t="shared" si="171"/>
        <v>63.100000000000058</v>
      </c>
      <c r="Z212">
        <f t="shared" si="172"/>
        <v>61.149999999999991</v>
      </c>
    </row>
    <row r="214" spans="3:26" x14ac:dyDescent="0.25">
      <c r="G214">
        <v>300</v>
      </c>
      <c r="H214">
        <v>700</v>
      </c>
      <c r="I214">
        <v>1100</v>
      </c>
      <c r="L214">
        <f>F214</f>
        <v>0</v>
      </c>
      <c r="M214">
        <f>G214-F214</f>
        <v>300</v>
      </c>
      <c r="N214">
        <f>H214-G214</f>
        <v>400</v>
      </c>
      <c r="O214">
        <f>I214-H214</f>
        <v>400</v>
      </c>
    </row>
    <row r="215" spans="3:26" x14ac:dyDescent="0.25">
      <c r="C215" t="s">
        <v>228</v>
      </c>
      <c r="G215">
        <v>19.02</v>
      </c>
      <c r="H215">
        <v>41.76</v>
      </c>
      <c r="I215" s="31">
        <v>7.5763888888888886E-4</v>
      </c>
      <c r="L215">
        <f>IF(F215&lt;1,F215*86400,F215)</f>
        <v>0</v>
      </c>
      <c r="M215">
        <f>IF(G215&lt;1,G215*86400,G215)</f>
        <v>19.02</v>
      </c>
      <c r="N215">
        <f>IF(H215&lt;1,H215*86400,H215)</f>
        <v>41.76</v>
      </c>
      <c r="O215">
        <f>IF(I215&lt;1,I215*86400,I215)</f>
        <v>65.459999999999994</v>
      </c>
      <c r="R215">
        <f>((M215-L215)/M$214*1000)</f>
        <v>63.4</v>
      </c>
      <c r="S215">
        <f t="shared" ref="S215:T215" si="173">((N215-M215)/N$214*1000)</f>
        <v>56.849999999999994</v>
      </c>
      <c r="T215">
        <f t="shared" si="173"/>
        <v>59.249999999999993</v>
      </c>
      <c r="W215">
        <f>AVERAGE(S215:T215)</f>
        <v>58.05</v>
      </c>
      <c r="X215">
        <f>SMALL(S215:T215,1)</f>
        <v>56.849999999999994</v>
      </c>
      <c r="Y215">
        <f>LARGE(S215:T215,1)</f>
        <v>59.249999999999993</v>
      </c>
      <c r="Z215">
        <f>MEDIAN(S215:T215)</f>
        <v>58.05</v>
      </c>
    </row>
    <row r="216" spans="3:26" x14ac:dyDescent="0.25">
      <c r="C216" t="s">
        <v>229</v>
      </c>
      <c r="G216">
        <v>19.04</v>
      </c>
      <c r="H216">
        <v>41.78</v>
      </c>
      <c r="I216" s="31">
        <v>7.5844907407407415E-4</v>
      </c>
      <c r="L216">
        <f t="shared" ref="L216:L225" si="174">IF(F216&lt;1,F216*86400,F216)</f>
        <v>0</v>
      </c>
      <c r="M216">
        <f t="shared" ref="M216:M225" si="175">IF(G216&lt;1,G216*86400,G216)</f>
        <v>19.04</v>
      </c>
      <c r="N216">
        <f t="shared" ref="N216:N225" si="176">IF(H216&lt;1,H216*86400,H216)</f>
        <v>41.78</v>
      </c>
      <c r="O216">
        <f t="shared" ref="O216:O225" si="177">IF(I216&lt;1,I216*86400,I216)</f>
        <v>65.53</v>
      </c>
      <c r="R216">
        <f t="shared" ref="R216:R225" si="178">((M216-L216)/M$214*1000)</f>
        <v>63.466666666666654</v>
      </c>
      <c r="S216">
        <f t="shared" ref="S216:S225" si="179">((N216-M216)/N$214*1000)</f>
        <v>56.85</v>
      </c>
      <c r="T216">
        <f t="shared" ref="T216:T225" si="180">((O216-N216)/O$214*1000)</f>
        <v>59.375</v>
      </c>
      <c r="W216">
        <f t="shared" ref="W216:W225" si="181">AVERAGE(S216:T216)</f>
        <v>58.112499999999997</v>
      </c>
      <c r="X216">
        <f t="shared" ref="X216:X225" si="182">SMALL(S216:T216,1)</f>
        <v>56.85</v>
      </c>
      <c r="Y216">
        <f t="shared" ref="Y216:Y225" si="183">LARGE(S216:T216,1)</f>
        <v>59.375</v>
      </c>
      <c r="Z216">
        <f t="shared" ref="Z216:Z225" si="184">MEDIAN(S216:T216)</f>
        <v>58.112499999999997</v>
      </c>
    </row>
    <row r="217" spans="3:26" x14ac:dyDescent="0.25">
      <c r="C217" t="s">
        <v>230</v>
      </c>
      <c r="G217">
        <v>19.239999999999998</v>
      </c>
      <c r="H217">
        <v>42.01</v>
      </c>
      <c r="I217" s="31">
        <v>7.5868055555555552E-4</v>
      </c>
      <c r="L217">
        <f t="shared" si="174"/>
        <v>0</v>
      </c>
      <c r="M217">
        <f t="shared" si="175"/>
        <v>19.239999999999998</v>
      </c>
      <c r="N217">
        <f t="shared" si="176"/>
        <v>42.01</v>
      </c>
      <c r="O217">
        <f t="shared" si="177"/>
        <v>65.55</v>
      </c>
      <c r="R217">
        <f t="shared" si="178"/>
        <v>64.13333333333334</v>
      </c>
      <c r="S217">
        <f t="shared" si="179"/>
        <v>56.924999999999997</v>
      </c>
      <c r="T217">
        <f t="shared" si="180"/>
        <v>58.85</v>
      </c>
      <c r="W217">
        <f t="shared" si="181"/>
        <v>57.887500000000003</v>
      </c>
      <c r="X217">
        <f t="shared" si="182"/>
        <v>56.924999999999997</v>
      </c>
      <c r="Y217">
        <f t="shared" si="183"/>
        <v>58.85</v>
      </c>
      <c r="Z217">
        <f t="shared" si="184"/>
        <v>57.887500000000003</v>
      </c>
    </row>
    <row r="218" spans="3:26" x14ac:dyDescent="0.25">
      <c r="C218" t="s">
        <v>231</v>
      </c>
      <c r="G218">
        <v>19.350000000000001</v>
      </c>
      <c r="H218">
        <v>42.14</v>
      </c>
      <c r="I218" s="31">
        <v>7.5983796296296303E-4</v>
      </c>
      <c r="L218">
        <f t="shared" si="174"/>
        <v>0</v>
      </c>
      <c r="M218">
        <f t="shared" si="175"/>
        <v>19.350000000000001</v>
      </c>
      <c r="N218">
        <f t="shared" si="176"/>
        <v>42.14</v>
      </c>
      <c r="O218">
        <f t="shared" si="177"/>
        <v>65.650000000000006</v>
      </c>
      <c r="R218">
        <f t="shared" si="178"/>
        <v>64.5</v>
      </c>
      <c r="S218">
        <f t="shared" si="179"/>
        <v>56.974999999999994</v>
      </c>
      <c r="T218">
        <f t="shared" si="180"/>
        <v>58.775000000000013</v>
      </c>
      <c r="W218">
        <f t="shared" si="181"/>
        <v>57.875</v>
      </c>
      <c r="X218">
        <f t="shared" si="182"/>
        <v>56.974999999999994</v>
      </c>
      <c r="Y218">
        <f t="shared" si="183"/>
        <v>58.775000000000013</v>
      </c>
      <c r="Z218">
        <f t="shared" si="184"/>
        <v>57.875</v>
      </c>
    </row>
    <row r="219" spans="3:26" x14ac:dyDescent="0.25">
      <c r="C219" t="s">
        <v>232</v>
      </c>
      <c r="G219">
        <v>18.809999999999999</v>
      </c>
      <c r="H219">
        <v>41.64</v>
      </c>
      <c r="I219" s="31">
        <v>7.600694444444444E-4</v>
      </c>
      <c r="L219">
        <f t="shared" si="174"/>
        <v>0</v>
      </c>
      <c r="M219">
        <f t="shared" si="175"/>
        <v>18.809999999999999</v>
      </c>
      <c r="N219">
        <f t="shared" si="176"/>
        <v>41.64</v>
      </c>
      <c r="O219">
        <f t="shared" si="177"/>
        <v>65.67</v>
      </c>
      <c r="R219">
        <f t="shared" si="178"/>
        <v>62.699999999999989</v>
      </c>
      <c r="S219">
        <f t="shared" si="179"/>
        <v>57.07500000000001</v>
      </c>
      <c r="T219">
        <f t="shared" si="180"/>
        <v>60.075000000000003</v>
      </c>
      <c r="W219">
        <f t="shared" si="181"/>
        <v>58.575000000000003</v>
      </c>
      <c r="X219">
        <f t="shared" si="182"/>
        <v>57.07500000000001</v>
      </c>
      <c r="Y219">
        <f t="shared" si="183"/>
        <v>60.075000000000003</v>
      </c>
      <c r="Z219">
        <f t="shared" si="184"/>
        <v>58.575000000000003</v>
      </c>
    </row>
    <row r="220" spans="3:26" x14ac:dyDescent="0.25">
      <c r="C220" t="s">
        <v>233</v>
      </c>
      <c r="G220">
        <v>19.260000000000002</v>
      </c>
      <c r="H220">
        <v>41.97</v>
      </c>
      <c r="I220" s="31">
        <v>7.6273148148148153E-4</v>
      </c>
      <c r="L220">
        <f t="shared" si="174"/>
        <v>0</v>
      </c>
      <c r="M220">
        <f t="shared" si="175"/>
        <v>19.260000000000002</v>
      </c>
      <c r="N220">
        <f t="shared" si="176"/>
        <v>41.97</v>
      </c>
      <c r="O220">
        <f t="shared" si="177"/>
        <v>65.900000000000006</v>
      </c>
      <c r="R220">
        <f t="shared" si="178"/>
        <v>64.2</v>
      </c>
      <c r="S220">
        <f t="shared" si="179"/>
        <v>56.774999999999991</v>
      </c>
      <c r="T220">
        <f t="shared" si="180"/>
        <v>59.825000000000017</v>
      </c>
      <c r="W220">
        <f t="shared" si="181"/>
        <v>58.300000000000004</v>
      </c>
      <c r="X220">
        <f t="shared" si="182"/>
        <v>56.774999999999991</v>
      </c>
      <c r="Y220">
        <f t="shared" si="183"/>
        <v>59.825000000000017</v>
      </c>
      <c r="Z220">
        <f t="shared" si="184"/>
        <v>58.300000000000004</v>
      </c>
    </row>
    <row r="221" spans="3:26" x14ac:dyDescent="0.25">
      <c r="C221" t="s">
        <v>234</v>
      </c>
      <c r="G221">
        <v>19.78</v>
      </c>
      <c r="H221">
        <v>42.63</v>
      </c>
      <c r="I221" s="31">
        <v>7.6539351851851855E-4</v>
      </c>
      <c r="L221">
        <f t="shared" si="174"/>
        <v>0</v>
      </c>
      <c r="M221">
        <f t="shared" si="175"/>
        <v>19.78</v>
      </c>
      <c r="N221">
        <f t="shared" si="176"/>
        <v>42.63</v>
      </c>
      <c r="O221">
        <f t="shared" si="177"/>
        <v>66.13000000000001</v>
      </c>
      <c r="R221">
        <f t="shared" si="178"/>
        <v>65.933333333333337</v>
      </c>
      <c r="S221">
        <f t="shared" si="179"/>
        <v>57.125</v>
      </c>
      <c r="T221">
        <f t="shared" si="180"/>
        <v>58.750000000000014</v>
      </c>
      <c r="W221">
        <f t="shared" si="181"/>
        <v>57.937500000000007</v>
      </c>
      <c r="X221">
        <f t="shared" si="182"/>
        <v>57.125</v>
      </c>
      <c r="Y221">
        <f t="shared" si="183"/>
        <v>58.750000000000014</v>
      </c>
      <c r="Z221">
        <f t="shared" si="184"/>
        <v>57.937500000000007</v>
      </c>
    </row>
    <row r="222" spans="3:26" x14ac:dyDescent="0.25">
      <c r="C222" t="s">
        <v>235</v>
      </c>
      <c r="G222">
        <v>19.36</v>
      </c>
      <c r="H222">
        <v>42.1</v>
      </c>
      <c r="I222" s="31">
        <v>7.6597222222222214E-4</v>
      </c>
      <c r="L222">
        <f t="shared" si="174"/>
        <v>0</v>
      </c>
      <c r="M222">
        <f t="shared" si="175"/>
        <v>19.36</v>
      </c>
      <c r="N222">
        <f t="shared" si="176"/>
        <v>42.1</v>
      </c>
      <c r="O222">
        <f t="shared" si="177"/>
        <v>66.179999999999993</v>
      </c>
      <c r="R222">
        <f t="shared" si="178"/>
        <v>64.533333333333331</v>
      </c>
      <c r="S222">
        <f t="shared" si="179"/>
        <v>56.85</v>
      </c>
      <c r="T222">
        <f t="shared" si="180"/>
        <v>60.199999999999974</v>
      </c>
      <c r="W222">
        <f t="shared" si="181"/>
        <v>58.524999999999991</v>
      </c>
      <c r="X222">
        <f t="shared" si="182"/>
        <v>56.85</v>
      </c>
      <c r="Y222">
        <f t="shared" si="183"/>
        <v>60.199999999999974</v>
      </c>
      <c r="Z222">
        <f t="shared" si="184"/>
        <v>58.524999999999991</v>
      </c>
    </row>
    <row r="223" spans="3:26" x14ac:dyDescent="0.25">
      <c r="C223" t="s">
        <v>236</v>
      </c>
      <c r="G223">
        <v>19.04</v>
      </c>
      <c r="H223">
        <v>41.81</v>
      </c>
      <c r="I223" s="31">
        <v>7.7002314814814815E-4</v>
      </c>
      <c r="L223">
        <f t="shared" si="174"/>
        <v>0</v>
      </c>
      <c r="M223">
        <f t="shared" si="175"/>
        <v>19.04</v>
      </c>
      <c r="N223">
        <f t="shared" si="176"/>
        <v>41.81</v>
      </c>
      <c r="O223">
        <f t="shared" si="177"/>
        <v>66.53</v>
      </c>
      <c r="R223">
        <f t="shared" si="178"/>
        <v>63.466666666666654</v>
      </c>
      <c r="S223">
        <f t="shared" si="179"/>
        <v>56.925000000000011</v>
      </c>
      <c r="T223">
        <f t="shared" si="180"/>
        <v>61.8</v>
      </c>
      <c r="W223">
        <f t="shared" si="181"/>
        <v>59.362500000000004</v>
      </c>
      <c r="X223">
        <f t="shared" si="182"/>
        <v>56.925000000000011</v>
      </c>
      <c r="Y223">
        <f t="shared" si="183"/>
        <v>61.8</v>
      </c>
      <c r="Z223">
        <f t="shared" si="184"/>
        <v>59.362500000000004</v>
      </c>
    </row>
    <row r="224" spans="3:26" x14ac:dyDescent="0.25">
      <c r="C224" t="s">
        <v>237</v>
      </c>
      <c r="G224">
        <v>19.03</v>
      </c>
      <c r="H224">
        <v>41.86</v>
      </c>
      <c r="I224" s="31">
        <v>7.7233796296296295E-4</v>
      </c>
      <c r="L224">
        <f t="shared" si="174"/>
        <v>0</v>
      </c>
      <c r="M224">
        <f t="shared" si="175"/>
        <v>19.03</v>
      </c>
      <c r="N224">
        <f t="shared" si="176"/>
        <v>41.86</v>
      </c>
      <c r="O224">
        <f t="shared" si="177"/>
        <v>66.73</v>
      </c>
      <c r="R224">
        <f t="shared" si="178"/>
        <v>63.433333333333344</v>
      </c>
      <c r="S224">
        <f t="shared" si="179"/>
        <v>57.074999999999996</v>
      </c>
      <c r="T224">
        <f t="shared" si="180"/>
        <v>62.175000000000011</v>
      </c>
      <c r="W224">
        <f t="shared" si="181"/>
        <v>59.625</v>
      </c>
      <c r="X224">
        <f t="shared" si="182"/>
        <v>57.074999999999996</v>
      </c>
      <c r="Y224">
        <f t="shared" si="183"/>
        <v>62.175000000000011</v>
      </c>
      <c r="Z224">
        <f t="shared" si="184"/>
        <v>59.625</v>
      </c>
    </row>
    <row r="225" spans="3:26" x14ac:dyDescent="0.25">
      <c r="C225" t="s">
        <v>238</v>
      </c>
      <c r="G225">
        <v>18.84</v>
      </c>
      <c r="H225">
        <v>41.53</v>
      </c>
      <c r="I225" s="31">
        <v>7.7326388888888887E-4</v>
      </c>
      <c r="L225">
        <f t="shared" si="174"/>
        <v>0</v>
      </c>
      <c r="M225">
        <f t="shared" si="175"/>
        <v>18.84</v>
      </c>
      <c r="N225">
        <f t="shared" si="176"/>
        <v>41.53</v>
      </c>
      <c r="O225">
        <f t="shared" si="177"/>
        <v>66.81</v>
      </c>
      <c r="R225">
        <f t="shared" si="178"/>
        <v>62.8</v>
      </c>
      <c r="S225">
        <f t="shared" si="179"/>
        <v>56.725000000000001</v>
      </c>
      <c r="T225">
        <f t="shared" si="180"/>
        <v>63.2</v>
      </c>
      <c r="W225">
        <f t="shared" si="181"/>
        <v>59.962500000000006</v>
      </c>
      <c r="X225">
        <f t="shared" si="182"/>
        <v>56.725000000000001</v>
      </c>
      <c r="Y225">
        <f t="shared" si="183"/>
        <v>63.2</v>
      </c>
      <c r="Z225">
        <f t="shared" si="184"/>
        <v>59.962500000000006</v>
      </c>
    </row>
    <row r="227" spans="3:26" x14ac:dyDescent="0.25">
      <c r="F227">
        <v>200</v>
      </c>
      <c r="G227">
        <v>600</v>
      </c>
      <c r="H227">
        <v>1000</v>
      </c>
      <c r="I227">
        <v>1400</v>
      </c>
      <c r="L227">
        <f>F227</f>
        <v>200</v>
      </c>
      <c r="M227">
        <f>G227-F227</f>
        <v>400</v>
      </c>
      <c r="N227">
        <f>H227-G227</f>
        <v>400</v>
      </c>
      <c r="O227">
        <f>I227-H227</f>
        <v>400</v>
      </c>
    </row>
    <row r="228" spans="3:26" x14ac:dyDescent="0.25">
      <c r="C228" t="s">
        <v>239</v>
      </c>
      <c r="F228">
        <v>14.61</v>
      </c>
      <c r="G228">
        <v>38.01</v>
      </c>
      <c r="H228" s="31">
        <v>6.9918981481481481E-4</v>
      </c>
      <c r="I228" s="31">
        <v>9.6087962962962956E-4</v>
      </c>
      <c r="L228">
        <f>IF(F228&lt;1,F228*86400,F228)</f>
        <v>14.61</v>
      </c>
      <c r="M228">
        <f>IF(G228&lt;1,G228*86400,G228)</f>
        <v>38.01</v>
      </c>
      <c r="N228">
        <f>IF(H228&lt;1,H228*86400,H228)</f>
        <v>60.41</v>
      </c>
      <c r="O228">
        <f>IF(I228&lt;1,I228*86400,I228)</f>
        <v>83.02</v>
      </c>
      <c r="Q228">
        <f>(L228/L$227*1000)</f>
        <v>73.05</v>
      </c>
      <c r="R228">
        <f>((M228-L228)/M$227*1000)</f>
        <v>58.5</v>
      </c>
      <c r="S228">
        <f t="shared" ref="S228:T228" si="185">((N228-M228)/N$227*1000)</f>
        <v>55.999999999999993</v>
      </c>
      <c r="T228">
        <f t="shared" si="185"/>
        <v>56.524999999999999</v>
      </c>
      <c r="W228">
        <f>AVERAGE(R228:T228)</f>
        <v>57.008333333333333</v>
      </c>
      <c r="X228">
        <f>SMALL(R228:T228,1)</f>
        <v>55.999999999999993</v>
      </c>
      <c r="Y228">
        <f>LARGE(R228:T228,1)</f>
        <v>58.5</v>
      </c>
      <c r="Z228">
        <f>MEDIAN(R228:T228)</f>
        <v>56.524999999999999</v>
      </c>
    </row>
    <row r="229" spans="3:26" x14ac:dyDescent="0.25">
      <c r="C229" t="s">
        <v>240</v>
      </c>
      <c r="F229">
        <v>15.24</v>
      </c>
      <c r="G229">
        <v>38.619999999999997</v>
      </c>
      <c r="H229" s="31">
        <v>7.0543981481481488E-4</v>
      </c>
      <c r="I229" s="31">
        <v>9.6400462962962976E-4</v>
      </c>
      <c r="L229">
        <f t="shared" ref="L229:L236" si="186">IF(F229&lt;1,F229*86400,F229)</f>
        <v>15.24</v>
      </c>
      <c r="M229">
        <f t="shared" ref="M229:M236" si="187">IF(G229&lt;1,G229*86400,G229)</f>
        <v>38.619999999999997</v>
      </c>
      <c r="N229">
        <f t="shared" ref="N229:N236" si="188">IF(H229&lt;1,H229*86400,H229)</f>
        <v>60.95</v>
      </c>
      <c r="O229">
        <f t="shared" ref="O229:O236" si="189">IF(I229&lt;1,I229*86400,I229)</f>
        <v>83.29</v>
      </c>
      <c r="Q229">
        <f t="shared" ref="Q229:Q236" si="190">(L229/L$227*1000)</f>
        <v>76.2</v>
      </c>
      <c r="R229">
        <f t="shared" ref="R229:R236" si="191">((M229-L229)/M$227*1000)</f>
        <v>58.449999999999989</v>
      </c>
      <c r="S229">
        <f t="shared" ref="S229:S236" si="192">((N229-M229)/N$227*1000)</f>
        <v>55.825000000000017</v>
      </c>
      <c r="T229">
        <f t="shared" ref="T229:T236" si="193">((O229-N229)/O$227*1000)</f>
        <v>55.850000000000009</v>
      </c>
      <c r="W229">
        <f t="shared" ref="W229:W236" si="194">AVERAGE(R229:T229)</f>
        <v>56.708333333333336</v>
      </c>
      <c r="X229">
        <f t="shared" ref="X229:X236" si="195">SMALL(R229:T229,1)</f>
        <v>55.825000000000017</v>
      </c>
      <c r="Y229">
        <f t="shared" ref="Y229:Y236" si="196">LARGE(R229:T229,1)</f>
        <v>58.449999999999989</v>
      </c>
      <c r="Z229">
        <f t="shared" ref="Z229:Z236" si="197">MEDIAN(R229:T229)</f>
        <v>55.850000000000009</v>
      </c>
    </row>
    <row r="230" spans="3:26" x14ac:dyDescent="0.25">
      <c r="C230" t="s">
        <v>241</v>
      </c>
      <c r="F230">
        <v>14.93</v>
      </c>
      <c r="G230">
        <v>38.36</v>
      </c>
      <c r="H230" s="31">
        <v>7.0578703703703699E-4</v>
      </c>
      <c r="I230" s="31">
        <v>9.6562500000000001E-4</v>
      </c>
      <c r="L230">
        <f t="shared" si="186"/>
        <v>14.93</v>
      </c>
      <c r="M230">
        <f t="shared" si="187"/>
        <v>38.36</v>
      </c>
      <c r="N230">
        <f t="shared" si="188"/>
        <v>60.98</v>
      </c>
      <c r="O230">
        <f t="shared" si="189"/>
        <v>83.43</v>
      </c>
      <c r="Q230">
        <f t="shared" si="190"/>
        <v>74.649999999999991</v>
      </c>
      <c r="R230">
        <f t="shared" si="191"/>
        <v>58.575000000000003</v>
      </c>
      <c r="S230">
        <f t="shared" si="192"/>
        <v>56.55</v>
      </c>
      <c r="T230">
        <f t="shared" si="193"/>
        <v>56.125000000000021</v>
      </c>
      <c r="W230">
        <f t="shared" si="194"/>
        <v>57.083333333333343</v>
      </c>
      <c r="X230">
        <f t="shared" si="195"/>
        <v>56.125000000000021</v>
      </c>
      <c r="Y230">
        <f t="shared" si="196"/>
        <v>58.575000000000003</v>
      </c>
      <c r="Z230">
        <f t="shared" si="197"/>
        <v>56.55</v>
      </c>
    </row>
    <row r="231" spans="3:26" x14ac:dyDescent="0.25">
      <c r="C231" t="s">
        <v>242</v>
      </c>
      <c r="F231">
        <v>15.44</v>
      </c>
      <c r="G231">
        <v>38.75</v>
      </c>
      <c r="H231" s="31">
        <v>7.0902777777777772E-4</v>
      </c>
      <c r="I231" s="31">
        <v>9.6701388888888889E-4</v>
      </c>
      <c r="L231">
        <f t="shared" si="186"/>
        <v>15.44</v>
      </c>
      <c r="M231">
        <f t="shared" si="187"/>
        <v>38.75</v>
      </c>
      <c r="N231">
        <f t="shared" si="188"/>
        <v>61.26</v>
      </c>
      <c r="O231">
        <f t="shared" si="189"/>
        <v>83.55</v>
      </c>
      <c r="Q231">
        <f t="shared" si="190"/>
        <v>77.199999999999989</v>
      </c>
      <c r="R231">
        <f t="shared" si="191"/>
        <v>58.275000000000006</v>
      </c>
      <c r="S231">
        <f t="shared" si="192"/>
        <v>56.274999999999991</v>
      </c>
      <c r="T231">
        <f t="shared" si="193"/>
        <v>55.724999999999994</v>
      </c>
      <c r="W231">
        <f t="shared" si="194"/>
        <v>56.758333333333326</v>
      </c>
      <c r="X231">
        <f t="shared" si="195"/>
        <v>55.724999999999994</v>
      </c>
      <c r="Y231">
        <f t="shared" si="196"/>
        <v>58.275000000000006</v>
      </c>
      <c r="Z231">
        <f t="shared" si="197"/>
        <v>56.274999999999991</v>
      </c>
    </row>
    <row r="232" spans="3:26" x14ac:dyDescent="0.25">
      <c r="C232" t="s">
        <v>243</v>
      </c>
      <c r="F232">
        <v>15.28</v>
      </c>
      <c r="G232">
        <v>38.57</v>
      </c>
      <c r="H232" s="31">
        <v>7.0891203703703698E-4</v>
      </c>
      <c r="I232" s="31">
        <v>9.6805555555555566E-4</v>
      </c>
      <c r="L232">
        <f t="shared" si="186"/>
        <v>15.28</v>
      </c>
      <c r="M232">
        <f t="shared" si="187"/>
        <v>38.57</v>
      </c>
      <c r="N232">
        <f t="shared" si="188"/>
        <v>61.249999999999993</v>
      </c>
      <c r="O232">
        <f t="shared" si="189"/>
        <v>83.640000000000015</v>
      </c>
      <c r="Q232">
        <f t="shared" si="190"/>
        <v>76.399999999999991</v>
      </c>
      <c r="R232">
        <f t="shared" si="191"/>
        <v>58.225000000000001</v>
      </c>
      <c r="S232">
        <f t="shared" si="192"/>
        <v>56.699999999999982</v>
      </c>
      <c r="T232">
        <f t="shared" si="193"/>
        <v>55.975000000000051</v>
      </c>
      <c r="W232">
        <f t="shared" si="194"/>
        <v>56.966666666666676</v>
      </c>
      <c r="X232">
        <f t="shared" si="195"/>
        <v>55.975000000000051</v>
      </c>
      <c r="Y232">
        <f t="shared" si="196"/>
        <v>58.225000000000001</v>
      </c>
      <c r="Z232">
        <f t="shared" si="197"/>
        <v>56.699999999999982</v>
      </c>
    </row>
    <row r="233" spans="3:26" x14ac:dyDescent="0.25">
      <c r="C233" t="s">
        <v>244</v>
      </c>
      <c r="F233">
        <v>14.77</v>
      </c>
      <c r="G233">
        <v>38.229999999999997</v>
      </c>
      <c r="H233" s="31">
        <v>7.0335648148148145E-4</v>
      </c>
      <c r="I233" s="31">
        <v>9.6828703703703703E-4</v>
      </c>
      <c r="L233">
        <f t="shared" si="186"/>
        <v>14.77</v>
      </c>
      <c r="M233">
        <f t="shared" si="187"/>
        <v>38.229999999999997</v>
      </c>
      <c r="N233">
        <f t="shared" si="188"/>
        <v>60.769999999999996</v>
      </c>
      <c r="O233">
        <f t="shared" si="189"/>
        <v>83.66</v>
      </c>
      <c r="Q233">
        <f t="shared" si="190"/>
        <v>73.849999999999994</v>
      </c>
      <c r="R233">
        <f t="shared" si="191"/>
        <v>58.649999999999991</v>
      </c>
      <c r="S233">
        <f t="shared" si="192"/>
        <v>56.349999999999994</v>
      </c>
      <c r="T233">
        <f t="shared" si="193"/>
        <v>57.225000000000001</v>
      </c>
      <c r="W233">
        <f t="shared" si="194"/>
        <v>57.408333333333331</v>
      </c>
      <c r="X233">
        <f t="shared" si="195"/>
        <v>56.349999999999994</v>
      </c>
      <c r="Y233">
        <f t="shared" si="196"/>
        <v>58.649999999999991</v>
      </c>
      <c r="Z233">
        <f t="shared" si="197"/>
        <v>57.225000000000001</v>
      </c>
    </row>
    <row r="234" spans="3:26" x14ac:dyDescent="0.25">
      <c r="C234" t="s">
        <v>245</v>
      </c>
      <c r="F234">
        <v>15.04</v>
      </c>
      <c r="G234">
        <v>38.47</v>
      </c>
      <c r="H234" s="31">
        <v>7.0856481481481476E-4</v>
      </c>
      <c r="I234" s="31">
        <v>9.710648148148149E-4</v>
      </c>
      <c r="L234">
        <f t="shared" si="186"/>
        <v>15.04</v>
      </c>
      <c r="M234">
        <f t="shared" si="187"/>
        <v>38.47</v>
      </c>
      <c r="N234">
        <f t="shared" si="188"/>
        <v>61.219999999999992</v>
      </c>
      <c r="O234">
        <f t="shared" si="189"/>
        <v>83.9</v>
      </c>
      <c r="Q234">
        <f t="shared" si="190"/>
        <v>75.199999999999989</v>
      </c>
      <c r="R234">
        <f t="shared" si="191"/>
        <v>58.575000000000003</v>
      </c>
      <c r="S234">
        <f t="shared" si="192"/>
        <v>56.874999999999979</v>
      </c>
      <c r="T234">
        <f t="shared" si="193"/>
        <v>56.700000000000038</v>
      </c>
      <c r="W234">
        <f t="shared" si="194"/>
        <v>57.383333333333347</v>
      </c>
      <c r="X234">
        <f t="shared" si="195"/>
        <v>56.700000000000038</v>
      </c>
      <c r="Y234">
        <f t="shared" si="196"/>
        <v>58.575000000000003</v>
      </c>
      <c r="Z234">
        <f t="shared" si="197"/>
        <v>56.874999999999979</v>
      </c>
    </row>
    <row r="235" spans="3:26" x14ac:dyDescent="0.25">
      <c r="C235" t="s">
        <v>246</v>
      </c>
      <c r="F235">
        <v>15.51</v>
      </c>
      <c r="G235">
        <v>38.770000000000003</v>
      </c>
      <c r="H235" s="31">
        <v>7.1354166666666669E-4</v>
      </c>
      <c r="I235" s="31">
        <v>9.7534722222222218E-4</v>
      </c>
      <c r="L235">
        <f t="shared" si="186"/>
        <v>15.51</v>
      </c>
      <c r="M235">
        <f t="shared" si="187"/>
        <v>38.770000000000003</v>
      </c>
      <c r="N235">
        <f t="shared" si="188"/>
        <v>61.65</v>
      </c>
      <c r="O235">
        <f t="shared" si="189"/>
        <v>84.27</v>
      </c>
      <c r="Q235">
        <f t="shared" si="190"/>
        <v>77.55</v>
      </c>
      <c r="R235">
        <f t="shared" si="191"/>
        <v>58.150000000000013</v>
      </c>
      <c r="S235">
        <f t="shared" si="192"/>
        <v>57.199999999999989</v>
      </c>
      <c r="T235">
        <f t="shared" si="193"/>
        <v>56.55</v>
      </c>
      <c r="W235">
        <f t="shared" si="194"/>
        <v>57.29999999999999</v>
      </c>
      <c r="X235">
        <f t="shared" si="195"/>
        <v>56.55</v>
      </c>
      <c r="Y235">
        <f t="shared" si="196"/>
        <v>58.150000000000013</v>
      </c>
      <c r="Z235">
        <f t="shared" si="197"/>
        <v>57.199999999999989</v>
      </c>
    </row>
    <row r="236" spans="3:26" x14ac:dyDescent="0.25">
      <c r="C236" t="s">
        <v>247</v>
      </c>
      <c r="F236">
        <v>15.43</v>
      </c>
      <c r="G236">
        <v>38.86</v>
      </c>
      <c r="H236" s="31">
        <v>7.1400462962962965E-4</v>
      </c>
      <c r="I236" s="31">
        <v>9.7754629629629624E-4</v>
      </c>
      <c r="L236">
        <f t="shared" si="186"/>
        <v>15.43</v>
      </c>
      <c r="M236">
        <f t="shared" si="187"/>
        <v>38.86</v>
      </c>
      <c r="N236">
        <f t="shared" si="188"/>
        <v>61.690000000000005</v>
      </c>
      <c r="O236">
        <f t="shared" si="189"/>
        <v>84.46</v>
      </c>
      <c r="Q236">
        <f t="shared" si="190"/>
        <v>77.149999999999991</v>
      </c>
      <c r="R236">
        <f t="shared" si="191"/>
        <v>58.575000000000003</v>
      </c>
      <c r="S236">
        <f t="shared" si="192"/>
        <v>57.075000000000017</v>
      </c>
      <c r="T236">
        <f t="shared" si="193"/>
        <v>56.924999999999976</v>
      </c>
      <c r="W236">
        <f t="shared" si="194"/>
        <v>57.524999999999999</v>
      </c>
      <c r="X236">
        <f t="shared" si="195"/>
        <v>56.924999999999976</v>
      </c>
      <c r="Y236">
        <f t="shared" si="196"/>
        <v>58.575000000000003</v>
      </c>
      <c r="Z236">
        <f t="shared" si="197"/>
        <v>57.075000000000017</v>
      </c>
    </row>
    <row r="238" spans="3:26" x14ac:dyDescent="0.25">
      <c r="G238">
        <v>400</v>
      </c>
      <c r="H238">
        <v>800</v>
      </c>
      <c r="I238">
        <v>1200</v>
      </c>
      <c r="L238">
        <f>F238</f>
        <v>0</v>
      </c>
      <c r="M238">
        <f>G238-F238</f>
        <v>400</v>
      </c>
      <c r="N238">
        <f>H238-G238</f>
        <v>400</v>
      </c>
      <c r="O238">
        <f>I238-H238</f>
        <v>400</v>
      </c>
    </row>
    <row r="239" spans="3:26" x14ac:dyDescent="0.25">
      <c r="C239" t="s">
        <v>248</v>
      </c>
      <c r="G239">
        <v>24.56</v>
      </c>
      <c r="H239">
        <v>47.22</v>
      </c>
      <c r="I239" s="31">
        <v>8.1481481481481476E-4</v>
      </c>
      <c r="L239">
        <f>IF(F239&lt;1,F239*86400,F239)</f>
        <v>0</v>
      </c>
      <c r="M239">
        <f>IF(G239&lt;1,G239*86400,G239)</f>
        <v>24.56</v>
      </c>
      <c r="N239">
        <f>IF(H239&lt;1,H239*86400,H239)</f>
        <v>47.22</v>
      </c>
      <c r="O239">
        <f>IF(I239&lt;1,I239*86400,I239)</f>
        <v>70.399999999999991</v>
      </c>
      <c r="R239">
        <f>((M239-L239)/M$238*1000)</f>
        <v>61.4</v>
      </c>
      <c r="S239">
        <f t="shared" ref="S239:T239" si="198">((N239-M239)/N$238*1000)</f>
        <v>56.65</v>
      </c>
      <c r="T239">
        <f t="shared" si="198"/>
        <v>57.949999999999982</v>
      </c>
      <c r="W239">
        <f>AVERAGE(R239:T239)</f>
        <v>58.666666666666657</v>
      </c>
      <c r="X239">
        <f>SMALL(R239:T239,1)</f>
        <v>56.65</v>
      </c>
      <c r="Y239">
        <f>LARGE(R239:T239,1)</f>
        <v>61.4</v>
      </c>
      <c r="Z239">
        <f>MEDIAN(R239:T239)</f>
        <v>57.949999999999982</v>
      </c>
    </row>
    <row r="240" spans="3:26" x14ac:dyDescent="0.25">
      <c r="C240" t="s">
        <v>249</v>
      </c>
      <c r="G240">
        <v>24.64</v>
      </c>
      <c r="H240">
        <v>47.12</v>
      </c>
      <c r="I240" s="31">
        <v>8.157407407407409E-4</v>
      </c>
      <c r="L240">
        <f t="shared" ref="L240:L250" si="199">IF(F240&lt;1,F240*86400,F240)</f>
        <v>0</v>
      </c>
      <c r="M240">
        <f t="shared" ref="M240:M250" si="200">IF(G240&lt;1,G240*86400,G240)</f>
        <v>24.64</v>
      </c>
      <c r="N240">
        <f t="shared" ref="N240:N250" si="201">IF(H240&lt;1,H240*86400,H240)</f>
        <v>47.12</v>
      </c>
      <c r="O240">
        <f t="shared" ref="O240:O250" si="202">IF(I240&lt;1,I240*86400,I240)</f>
        <v>70.480000000000018</v>
      </c>
      <c r="R240">
        <f t="shared" ref="R240:R250" si="203">((M240-L240)/M$238*1000)</f>
        <v>61.6</v>
      </c>
      <c r="S240">
        <f t="shared" ref="S240:S250" si="204">((N240-M240)/N$238*1000)</f>
        <v>56.199999999999996</v>
      </c>
      <c r="T240">
        <f t="shared" ref="T240:T250" si="205">((O240-N240)/O$238*1000)</f>
        <v>58.400000000000048</v>
      </c>
      <c r="W240">
        <f t="shared" ref="W240:W250" si="206">AVERAGE(R240:T240)</f>
        <v>58.733333333333348</v>
      </c>
      <c r="X240">
        <f t="shared" ref="X240:X250" si="207">SMALL(R240:T240,1)</f>
        <v>56.199999999999996</v>
      </c>
      <c r="Y240">
        <f t="shared" ref="Y240:Y250" si="208">LARGE(R240:T240,1)</f>
        <v>61.6</v>
      </c>
      <c r="Z240">
        <f t="shared" ref="Z240:Z250" si="209">MEDIAN(R240:T240)</f>
        <v>58.400000000000048</v>
      </c>
    </row>
    <row r="241" spans="3:26" x14ac:dyDescent="0.25">
      <c r="C241" t="s">
        <v>250</v>
      </c>
      <c r="G241">
        <v>24.77</v>
      </c>
      <c r="H241">
        <v>47.33</v>
      </c>
      <c r="I241" s="31">
        <v>8.1643518518518523E-4</v>
      </c>
      <c r="L241">
        <f t="shared" si="199"/>
        <v>0</v>
      </c>
      <c r="M241">
        <f t="shared" si="200"/>
        <v>24.77</v>
      </c>
      <c r="N241">
        <f t="shared" si="201"/>
        <v>47.33</v>
      </c>
      <c r="O241">
        <f t="shared" si="202"/>
        <v>70.540000000000006</v>
      </c>
      <c r="R241">
        <f t="shared" si="203"/>
        <v>61.925000000000004</v>
      </c>
      <c r="S241">
        <f t="shared" si="204"/>
        <v>56.4</v>
      </c>
      <c r="T241">
        <f t="shared" si="205"/>
        <v>58.02500000000002</v>
      </c>
      <c r="W241">
        <f t="shared" si="206"/>
        <v>58.783333333333339</v>
      </c>
      <c r="X241">
        <f t="shared" si="207"/>
        <v>56.4</v>
      </c>
      <c r="Y241">
        <f t="shared" si="208"/>
        <v>61.925000000000004</v>
      </c>
      <c r="Z241">
        <f t="shared" si="209"/>
        <v>58.02500000000002</v>
      </c>
    </row>
    <row r="242" spans="3:26" x14ac:dyDescent="0.25">
      <c r="C242" t="s">
        <v>251</v>
      </c>
      <c r="G242">
        <v>25.05</v>
      </c>
      <c r="H242">
        <v>47.64</v>
      </c>
      <c r="I242" s="31">
        <v>8.1770833333333337E-4</v>
      </c>
      <c r="L242">
        <f t="shared" si="199"/>
        <v>0</v>
      </c>
      <c r="M242">
        <f t="shared" si="200"/>
        <v>25.05</v>
      </c>
      <c r="N242">
        <f t="shared" si="201"/>
        <v>47.64</v>
      </c>
      <c r="O242">
        <f t="shared" si="202"/>
        <v>70.650000000000006</v>
      </c>
      <c r="R242">
        <f t="shared" si="203"/>
        <v>62.625</v>
      </c>
      <c r="S242">
        <f t="shared" si="204"/>
        <v>56.474999999999994</v>
      </c>
      <c r="T242">
        <f t="shared" si="205"/>
        <v>57.525000000000013</v>
      </c>
      <c r="W242">
        <f t="shared" si="206"/>
        <v>58.875</v>
      </c>
      <c r="X242">
        <f t="shared" si="207"/>
        <v>56.474999999999994</v>
      </c>
      <c r="Y242">
        <f t="shared" si="208"/>
        <v>62.625</v>
      </c>
      <c r="Z242">
        <f t="shared" si="209"/>
        <v>57.525000000000013</v>
      </c>
    </row>
    <row r="243" spans="3:26" x14ac:dyDescent="0.25">
      <c r="C243" t="s">
        <v>252</v>
      </c>
      <c r="G243">
        <v>24.56</v>
      </c>
      <c r="H243">
        <v>47.09</v>
      </c>
      <c r="I243" s="31">
        <v>8.1805555555555548E-4</v>
      </c>
      <c r="L243">
        <f t="shared" si="199"/>
        <v>0</v>
      </c>
      <c r="M243">
        <f t="shared" si="200"/>
        <v>24.56</v>
      </c>
      <c r="N243">
        <f t="shared" si="201"/>
        <v>47.09</v>
      </c>
      <c r="O243">
        <f t="shared" si="202"/>
        <v>70.679999999999993</v>
      </c>
      <c r="R243">
        <f t="shared" si="203"/>
        <v>61.4</v>
      </c>
      <c r="S243">
        <f t="shared" si="204"/>
        <v>56.325000000000017</v>
      </c>
      <c r="T243">
        <f t="shared" si="205"/>
        <v>58.974999999999973</v>
      </c>
      <c r="W243">
        <f t="shared" si="206"/>
        <v>58.9</v>
      </c>
      <c r="X243">
        <f t="shared" si="207"/>
        <v>56.325000000000017</v>
      </c>
      <c r="Y243">
        <f t="shared" si="208"/>
        <v>61.4</v>
      </c>
      <c r="Z243">
        <f t="shared" si="209"/>
        <v>58.974999999999973</v>
      </c>
    </row>
    <row r="244" spans="3:26" x14ac:dyDescent="0.25">
      <c r="C244" t="s">
        <v>253</v>
      </c>
      <c r="G244">
        <v>24.3</v>
      </c>
      <c r="H244">
        <v>46.92</v>
      </c>
      <c r="I244" s="31">
        <v>8.1817129629629633E-4</v>
      </c>
      <c r="L244">
        <f t="shared" si="199"/>
        <v>0</v>
      </c>
      <c r="M244">
        <f t="shared" si="200"/>
        <v>24.3</v>
      </c>
      <c r="N244">
        <f t="shared" si="201"/>
        <v>46.92</v>
      </c>
      <c r="O244">
        <f t="shared" si="202"/>
        <v>70.69</v>
      </c>
      <c r="R244">
        <f t="shared" si="203"/>
        <v>60.75</v>
      </c>
      <c r="S244">
        <f t="shared" si="204"/>
        <v>56.550000000000004</v>
      </c>
      <c r="T244">
        <f t="shared" si="205"/>
        <v>59.42499999999999</v>
      </c>
      <c r="W244">
        <f t="shared" si="206"/>
        <v>58.908333333333331</v>
      </c>
      <c r="X244">
        <f t="shared" si="207"/>
        <v>56.550000000000004</v>
      </c>
      <c r="Y244">
        <f t="shared" si="208"/>
        <v>60.75</v>
      </c>
      <c r="Z244">
        <f t="shared" si="209"/>
        <v>59.42499999999999</v>
      </c>
    </row>
    <row r="245" spans="3:26" x14ac:dyDescent="0.25">
      <c r="C245" t="s">
        <v>254</v>
      </c>
      <c r="G245">
        <v>24.86</v>
      </c>
      <c r="H245">
        <v>47.45</v>
      </c>
      <c r="I245" s="31">
        <v>8.1851851851851866E-4</v>
      </c>
      <c r="L245">
        <f t="shared" si="199"/>
        <v>0</v>
      </c>
      <c r="M245">
        <f t="shared" si="200"/>
        <v>24.86</v>
      </c>
      <c r="N245">
        <f t="shared" si="201"/>
        <v>47.45</v>
      </c>
      <c r="O245">
        <f t="shared" si="202"/>
        <v>70.720000000000013</v>
      </c>
      <c r="R245">
        <f t="shared" si="203"/>
        <v>62.15</v>
      </c>
      <c r="S245">
        <f t="shared" si="204"/>
        <v>56.475000000000009</v>
      </c>
      <c r="T245">
        <f t="shared" si="205"/>
        <v>58.175000000000026</v>
      </c>
      <c r="W245">
        <f t="shared" si="206"/>
        <v>58.933333333333337</v>
      </c>
      <c r="X245">
        <f t="shared" si="207"/>
        <v>56.475000000000009</v>
      </c>
      <c r="Y245">
        <f t="shared" si="208"/>
        <v>62.15</v>
      </c>
      <c r="Z245">
        <f t="shared" si="209"/>
        <v>58.175000000000026</v>
      </c>
    </row>
    <row r="246" spans="3:26" x14ac:dyDescent="0.25">
      <c r="C246" t="s">
        <v>255</v>
      </c>
      <c r="G246">
        <v>24.63</v>
      </c>
      <c r="H246">
        <v>47.28</v>
      </c>
      <c r="I246" s="31">
        <v>8.2002314814814817E-4</v>
      </c>
      <c r="L246">
        <f t="shared" si="199"/>
        <v>0</v>
      </c>
      <c r="M246">
        <f t="shared" si="200"/>
        <v>24.63</v>
      </c>
      <c r="N246">
        <f t="shared" si="201"/>
        <v>47.28</v>
      </c>
      <c r="O246">
        <f t="shared" si="202"/>
        <v>70.850000000000009</v>
      </c>
      <c r="R246">
        <f t="shared" si="203"/>
        <v>61.574999999999996</v>
      </c>
      <c r="S246">
        <f t="shared" si="204"/>
        <v>56.625000000000007</v>
      </c>
      <c r="T246">
        <f t="shared" si="205"/>
        <v>58.925000000000018</v>
      </c>
      <c r="W246">
        <f t="shared" si="206"/>
        <v>59.041666666666679</v>
      </c>
      <c r="X246">
        <f t="shared" si="207"/>
        <v>56.625000000000007</v>
      </c>
      <c r="Y246">
        <f t="shared" si="208"/>
        <v>61.574999999999996</v>
      </c>
      <c r="Z246">
        <f t="shared" si="209"/>
        <v>58.925000000000018</v>
      </c>
    </row>
    <row r="247" spans="3:26" x14ac:dyDescent="0.25">
      <c r="C247" t="s">
        <v>256</v>
      </c>
      <c r="G247">
        <v>25.16</v>
      </c>
      <c r="H247">
        <v>47.59</v>
      </c>
      <c r="I247" s="31">
        <v>8.2141203703703705E-4</v>
      </c>
      <c r="L247">
        <f t="shared" si="199"/>
        <v>0</v>
      </c>
      <c r="M247">
        <f t="shared" si="200"/>
        <v>25.16</v>
      </c>
      <c r="N247">
        <f t="shared" si="201"/>
        <v>47.59</v>
      </c>
      <c r="O247">
        <f t="shared" si="202"/>
        <v>70.97</v>
      </c>
      <c r="R247">
        <f t="shared" si="203"/>
        <v>62.9</v>
      </c>
      <c r="S247">
        <f t="shared" si="204"/>
        <v>56.07500000000001</v>
      </c>
      <c r="T247">
        <f t="shared" si="205"/>
        <v>58.449999999999989</v>
      </c>
      <c r="W247">
        <f t="shared" si="206"/>
        <v>59.141666666666673</v>
      </c>
      <c r="X247">
        <f t="shared" si="207"/>
        <v>56.07500000000001</v>
      </c>
      <c r="Y247">
        <f t="shared" si="208"/>
        <v>62.9</v>
      </c>
      <c r="Z247">
        <f t="shared" si="209"/>
        <v>58.449999999999989</v>
      </c>
    </row>
    <row r="248" spans="3:26" x14ac:dyDescent="0.25">
      <c r="C248" t="s">
        <v>257</v>
      </c>
      <c r="G248">
        <v>25.33</v>
      </c>
      <c r="H248">
        <v>47.69</v>
      </c>
      <c r="I248" s="31">
        <v>8.2245370370370382E-4</v>
      </c>
      <c r="L248">
        <f t="shared" si="199"/>
        <v>0</v>
      </c>
      <c r="M248">
        <f t="shared" si="200"/>
        <v>25.33</v>
      </c>
      <c r="N248">
        <f t="shared" si="201"/>
        <v>47.69</v>
      </c>
      <c r="O248">
        <f t="shared" si="202"/>
        <v>71.060000000000016</v>
      </c>
      <c r="R248">
        <f t="shared" si="203"/>
        <v>63.324999999999996</v>
      </c>
      <c r="S248">
        <f t="shared" si="204"/>
        <v>55.9</v>
      </c>
      <c r="T248">
        <f t="shared" si="205"/>
        <v>58.425000000000047</v>
      </c>
      <c r="W248">
        <f t="shared" si="206"/>
        <v>59.216666666666676</v>
      </c>
      <c r="X248">
        <f t="shared" si="207"/>
        <v>55.9</v>
      </c>
      <c r="Y248">
        <f t="shared" si="208"/>
        <v>63.324999999999996</v>
      </c>
      <c r="Z248">
        <f t="shared" si="209"/>
        <v>58.425000000000047</v>
      </c>
    </row>
    <row r="249" spans="3:26" x14ac:dyDescent="0.25">
      <c r="C249" t="s">
        <v>258</v>
      </c>
      <c r="G249">
        <v>24.41</v>
      </c>
      <c r="H249">
        <v>47.07</v>
      </c>
      <c r="I249" s="31">
        <v>8.2337962962962963E-4</v>
      </c>
      <c r="L249">
        <f t="shared" si="199"/>
        <v>0</v>
      </c>
      <c r="M249">
        <f t="shared" si="200"/>
        <v>24.41</v>
      </c>
      <c r="N249">
        <f t="shared" si="201"/>
        <v>47.07</v>
      </c>
      <c r="O249">
        <f t="shared" si="202"/>
        <v>71.14</v>
      </c>
      <c r="R249">
        <f t="shared" si="203"/>
        <v>61.025000000000006</v>
      </c>
      <c r="S249">
        <f t="shared" si="204"/>
        <v>56.65</v>
      </c>
      <c r="T249">
        <f t="shared" si="205"/>
        <v>60.174999999999997</v>
      </c>
      <c r="W249">
        <f t="shared" si="206"/>
        <v>59.283333333333339</v>
      </c>
      <c r="X249">
        <f t="shared" si="207"/>
        <v>56.65</v>
      </c>
      <c r="Y249">
        <f t="shared" si="208"/>
        <v>61.025000000000006</v>
      </c>
      <c r="Z249">
        <f t="shared" si="209"/>
        <v>60.174999999999997</v>
      </c>
    </row>
    <row r="250" spans="3:26" x14ac:dyDescent="0.25">
      <c r="C250" t="s">
        <v>259</v>
      </c>
      <c r="G250">
        <v>24.37</v>
      </c>
      <c r="H250">
        <v>47.05</v>
      </c>
      <c r="I250" s="31">
        <v>8.2708333333333332E-4</v>
      </c>
      <c r="L250">
        <f t="shared" si="199"/>
        <v>0</v>
      </c>
      <c r="M250">
        <f t="shared" si="200"/>
        <v>24.37</v>
      </c>
      <c r="N250">
        <f t="shared" si="201"/>
        <v>47.05</v>
      </c>
      <c r="O250">
        <f t="shared" si="202"/>
        <v>71.459999999999994</v>
      </c>
      <c r="R250">
        <f t="shared" si="203"/>
        <v>60.924999999999997</v>
      </c>
      <c r="S250">
        <f t="shared" si="204"/>
        <v>56.699999999999996</v>
      </c>
      <c r="T250">
        <f t="shared" si="205"/>
        <v>61.024999999999991</v>
      </c>
      <c r="W250">
        <f t="shared" si="206"/>
        <v>59.54999999999999</v>
      </c>
      <c r="X250">
        <f t="shared" si="207"/>
        <v>56.699999999999996</v>
      </c>
      <c r="Y250">
        <f t="shared" si="208"/>
        <v>61.024999999999991</v>
      </c>
      <c r="Z250">
        <f t="shared" si="209"/>
        <v>60.924999999999997</v>
      </c>
    </row>
    <row r="252" spans="3:26" x14ac:dyDescent="0.25">
      <c r="G252">
        <v>300</v>
      </c>
      <c r="H252">
        <v>700</v>
      </c>
      <c r="I252">
        <v>1100</v>
      </c>
      <c r="L252">
        <f>F252</f>
        <v>0</v>
      </c>
      <c r="M252">
        <f>G252-F252</f>
        <v>300</v>
      </c>
      <c r="N252">
        <f>H252-G252</f>
        <v>400</v>
      </c>
      <c r="O252">
        <f>I252-H252</f>
        <v>400</v>
      </c>
    </row>
    <row r="253" spans="3:26" x14ac:dyDescent="0.25">
      <c r="C253" t="s">
        <v>140</v>
      </c>
      <c r="G253">
        <v>19.14</v>
      </c>
      <c r="H253">
        <v>41.42</v>
      </c>
      <c r="I253" s="31">
        <v>7.4594907407407411E-4</v>
      </c>
      <c r="L253">
        <f>IF(F253&lt;1,F253*86400,F253)</f>
        <v>0</v>
      </c>
      <c r="M253">
        <f>IF(G253&lt;1,G253*86400,G253)</f>
        <v>19.14</v>
      </c>
      <c r="N253">
        <f>IF(H253&lt;1,H253*86400,H253)</f>
        <v>41.42</v>
      </c>
      <c r="O253">
        <f>IF(I253&lt;1,I253*86400,I253)</f>
        <v>64.45</v>
      </c>
      <c r="R253">
        <f>((M253-L253)/M$252*1000)</f>
        <v>63.8</v>
      </c>
      <c r="S253">
        <f t="shared" ref="S253:T253" si="210">((N253-M253)/N$252*1000)</f>
        <v>55.7</v>
      </c>
      <c r="T253">
        <f t="shared" si="210"/>
        <v>57.575000000000003</v>
      </c>
      <c r="W253">
        <f>AVERAGE(S253:T253)</f>
        <v>56.637500000000003</v>
      </c>
      <c r="X253">
        <f>SMALL(S253:T253,1)</f>
        <v>55.7</v>
      </c>
      <c r="Y253">
        <f>LARGE(S253:T253,1)</f>
        <v>57.575000000000003</v>
      </c>
      <c r="Z253">
        <f>MEDIAN(S253:T253)</f>
        <v>56.637500000000003</v>
      </c>
    </row>
    <row r="254" spans="3:26" x14ac:dyDescent="0.25">
      <c r="C254" t="s">
        <v>60</v>
      </c>
      <c r="G254">
        <v>19.05</v>
      </c>
      <c r="H254">
        <v>41.25</v>
      </c>
      <c r="I254" s="31">
        <v>7.502314814814815E-4</v>
      </c>
      <c r="L254">
        <f t="shared" ref="L254:L263" si="211">IF(F254&lt;1,F254*86400,F254)</f>
        <v>0</v>
      </c>
      <c r="M254">
        <f t="shared" ref="M254:M263" si="212">IF(G254&lt;1,G254*86400,G254)</f>
        <v>19.05</v>
      </c>
      <c r="N254">
        <f t="shared" ref="N254:N263" si="213">IF(H254&lt;1,H254*86400,H254)</f>
        <v>41.25</v>
      </c>
      <c r="O254">
        <f t="shared" ref="O254:O263" si="214">IF(I254&lt;1,I254*86400,I254)</f>
        <v>64.820000000000007</v>
      </c>
      <c r="R254">
        <f t="shared" ref="R254:R263" si="215">((M254-L254)/M$252*1000)</f>
        <v>63.5</v>
      </c>
      <c r="S254">
        <f t="shared" ref="S254:S263" si="216">((N254-M254)/N$252*1000)</f>
        <v>55.5</v>
      </c>
      <c r="T254">
        <f t="shared" ref="T254:T263" si="217">((O254-N254)/O$252*1000)</f>
        <v>58.925000000000018</v>
      </c>
      <c r="W254">
        <f t="shared" ref="W254:W263" si="218">AVERAGE(S254:T254)</f>
        <v>57.212500000000006</v>
      </c>
      <c r="X254">
        <f t="shared" ref="X254:X263" si="219">SMALL(S254:T254,1)</f>
        <v>55.5</v>
      </c>
      <c r="Y254">
        <f t="shared" ref="Y254:Y263" si="220">LARGE(S254:T254,1)</f>
        <v>58.925000000000018</v>
      </c>
      <c r="Z254">
        <f t="shared" ref="Z254:Z263" si="221">MEDIAN(S254:T254)</f>
        <v>57.212500000000006</v>
      </c>
    </row>
    <row r="255" spans="3:26" x14ac:dyDescent="0.25">
      <c r="C255" t="s">
        <v>260</v>
      </c>
      <c r="G255">
        <v>18.72</v>
      </c>
      <c r="H255">
        <v>41.14</v>
      </c>
      <c r="I255" s="31">
        <v>7.5173611111111112E-4</v>
      </c>
      <c r="L255">
        <f t="shared" si="211"/>
        <v>0</v>
      </c>
      <c r="M255">
        <f t="shared" si="212"/>
        <v>18.72</v>
      </c>
      <c r="N255">
        <f t="shared" si="213"/>
        <v>41.14</v>
      </c>
      <c r="O255">
        <f t="shared" si="214"/>
        <v>64.95</v>
      </c>
      <c r="R255">
        <f t="shared" si="215"/>
        <v>62.4</v>
      </c>
      <c r="S255">
        <f t="shared" si="216"/>
        <v>56.050000000000004</v>
      </c>
      <c r="T255">
        <f t="shared" si="217"/>
        <v>59.525000000000006</v>
      </c>
      <c r="W255">
        <f t="shared" si="218"/>
        <v>57.787500000000009</v>
      </c>
      <c r="X255">
        <f t="shared" si="219"/>
        <v>56.050000000000004</v>
      </c>
      <c r="Y255">
        <f t="shared" si="220"/>
        <v>59.525000000000006</v>
      </c>
      <c r="Z255">
        <f t="shared" si="221"/>
        <v>57.787500000000009</v>
      </c>
    </row>
    <row r="256" spans="3:26" x14ac:dyDescent="0.25">
      <c r="C256" t="s">
        <v>261</v>
      </c>
      <c r="G256">
        <v>18.739999999999998</v>
      </c>
      <c r="H256">
        <v>41.22</v>
      </c>
      <c r="I256" s="31">
        <v>7.5185185185185175E-4</v>
      </c>
      <c r="L256">
        <f t="shared" si="211"/>
        <v>0</v>
      </c>
      <c r="M256">
        <f t="shared" si="212"/>
        <v>18.739999999999998</v>
      </c>
      <c r="N256">
        <f t="shared" si="213"/>
        <v>41.22</v>
      </c>
      <c r="O256">
        <f t="shared" si="214"/>
        <v>64.959999999999994</v>
      </c>
      <c r="R256">
        <f t="shared" si="215"/>
        <v>62.466666666666661</v>
      </c>
      <c r="S256">
        <f t="shared" si="216"/>
        <v>56.2</v>
      </c>
      <c r="T256">
        <f t="shared" si="217"/>
        <v>59.349999999999987</v>
      </c>
      <c r="W256">
        <f t="shared" si="218"/>
        <v>57.774999999999991</v>
      </c>
      <c r="X256">
        <f t="shared" si="219"/>
        <v>56.2</v>
      </c>
      <c r="Y256">
        <f t="shared" si="220"/>
        <v>59.349999999999987</v>
      </c>
      <c r="Z256">
        <f t="shared" si="221"/>
        <v>57.774999999999991</v>
      </c>
    </row>
    <row r="257" spans="3:26" x14ac:dyDescent="0.25">
      <c r="C257" t="s">
        <v>262</v>
      </c>
      <c r="G257">
        <v>18.98</v>
      </c>
      <c r="H257">
        <v>41.38</v>
      </c>
      <c r="I257" s="31">
        <v>7.5393518518518518E-4</v>
      </c>
      <c r="L257">
        <f t="shared" si="211"/>
        <v>0</v>
      </c>
      <c r="M257">
        <f t="shared" si="212"/>
        <v>18.98</v>
      </c>
      <c r="N257">
        <f t="shared" si="213"/>
        <v>41.38</v>
      </c>
      <c r="O257">
        <f t="shared" si="214"/>
        <v>65.14</v>
      </c>
      <c r="R257">
        <f t="shared" si="215"/>
        <v>63.266666666666666</v>
      </c>
      <c r="S257">
        <f t="shared" si="216"/>
        <v>56.000000000000007</v>
      </c>
      <c r="T257">
        <f t="shared" si="217"/>
        <v>59.399999999999991</v>
      </c>
      <c r="W257">
        <f t="shared" si="218"/>
        <v>57.7</v>
      </c>
      <c r="X257">
        <f t="shared" si="219"/>
        <v>56.000000000000007</v>
      </c>
      <c r="Y257">
        <f t="shared" si="220"/>
        <v>59.399999999999991</v>
      </c>
      <c r="Z257">
        <f t="shared" si="221"/>
        <v>57.7</v>
      </c>
    </row>
    <row r="258" spans="3:26" x14ac:dyDescent="0.25">
      <c r="C258" t="s">
        <v>61</v>
      </c>
      <c r="G258">
        <v>18.920000000000002</v>
      </c>
      <c r="H258">
        <v>41.4</v>
      </c>
      <c r="I258" s="31">
        <v>7.5405092592592592E-4</v>
      </c>
      <c r="L258">
        <f t="shared" si="211"/>
        <v>0</v>
      </c>
      <c r="M258">
        <f t="shared" si="212"/>
        <v>18.920000000000002</v>
      </c>
      <c r="N258">
        <f t="shared" si="213"/>
        <v>41.4</v>
      </c>
      <c r="O258">
        <f t="shared" si="214"/>
        <v>65.150000000000006</v>
      </c>
      <c r="R258">
        <f t="shared" si="215"/>
        <v>63.066666666666677</v>
      </c>
      <c r="S258">
        <f t="shared" si="216"/>
        <v>56.199999999999996</v>
      </c>
      <c r="T258">
        <f t="shared" si="217"/>
        <v>59.375000000000021</v>
      </c>
      <c r="W258">
        <f t="shared" si="218"/>
        <v>57.787500000000009</v>
      </c>
      <c r="X258">
        <f t="shared" si="219"/>
        <v>56.199999999999996</v>
      </c>
      <c r="Y258">
        <f t="shared" si="220"/>
        <v>59.375000000000021</v>
      </c>
      <c r="Z258">
        <f t="shared" si="221"/>
        <v>57.787500000000009</v>
      </c>
    </row>
    <row r="259" spans="3:26" x14ac:dyDescent="0.25">
      <c r="C259" t="s">
        <v>263</v>
      </c>
      <c r="G259">
        <v>19.239999999999998</v>
      </c>
      <c r="H259">
        <v>41.67</v>
      </c>
      <c r="I259" s="31">
        <v>7.5590277777777776E-4</v>
      </c>
      <c r="L259">
        <f t="shared" si="211"/>
        <v>0</v>
      </c>
      <c r="M259">
        <f t="shared" si="212"/>
        <v>19.239999999999998</v>
      </c>
      <c r="N259">
        <f t="shared" si="213"/>
        <v>41.67</v>
      </c>
      <c r="O259">
        <f t="shared" si="214"/>
        <v>65.31</v>
      </c>
      <c r="R259">
        <f t="shared" si="215"/>
        <v>64.13333333333334</v>
      </c>
      <c r="S259">
        <f t="shared" si="216"/>
        <v>56.07500000000001</v>
      </c>
      <c r="T259">
        <f t="shared" si="217"/>
        <v>59.1</v>
      </c>
      <c r="W259">
        <f t="shared" si="218"/>
        <v>57.587500000000006</v>
      </c>
      <c r="X259">
        <f t="shared" si="219"/>
        <v>56.07500000000001</v>
      </c>
      <c r="Y259">
        <f t="shared" si="220"/>
        <v>59.1</v>
      </c>
      <c r="Z259">
        <f t="shared" si="221"/>
        <v>57.587500000000006</v>
      </c>
    </row>
    <row r="260" spans="3:26" x14ac:dyDescent="0.25">
      <c r="C260" t="s">
        <v>264</v>
      </c>
      <c r="G260">
        <v>19.13</v>
      </c>
      <c r="H260">
        <v>41.61</v>
      </c>
      <c r="I260" s="31">
        <v>7.5601851851851861E-4</v>
      </c>
      <c r="L260">
        <f t="shared" si="211"/>
        <v>0</v>
      </c>
      <c r="M260">
        <f t="shared" si="212"/>
        <v>19.13</v>
      </c>
      <c r="N260">
        <f t="shared" si="213"/>
        <v>41.61</v>
      </c>
      <c r="O260">
        <f t="shared" si="214"/>
        <v>65.320000000000007</v>
      </c>
      <c r="R260">
        <f t="shared" si="215"/>
        <v>63.766666666666666</v>
      </c>
      <c r="S260">
        <f t="shared" si="216"/>
        <v>56.2</v>
      </c>
      <c r="T260">
        <f t="shared" si="217"/>
        <v>59.27500000000002</v>
      </c>
      <c r="W260">
        <f t="shared" si="218"/>
        <v>57.737500000000011</v>
      </c>
      <c r="X260">
        <f t="shared" si="219"/>
        <v>56.2</v>
      </c>
      <c r="Y260">
        <f t="shared" si="220"/>
        <v>59.27500000000002</v>
      </c>
      <c r="Z260">
        <f t="shared" si="221"/>
        <v>57.737500000000011</v>
      </c>
    </row>
    <row r="261" spans="3:26" x14ac:dyDescent="0.25">
      <c r="C261" t="s">
        <v>265</v>
      </c>
      <c r="G261">
        <v>18.649999999999999</v>
      </c>
      <c r="H261">
        <v>40.840000000000003</v>
      </c>
      <c r="I261" s="31">
        <v>7.5983796296296303E-4</v>
      </c>
      <c r="L261">
        <f t="shared" si="211"/>
        <v>0</v>
      </c>
      <c r="M261">
        <f t="shared" si="212"/>
        <v>18.649999999999999</v>
      </c>
      <c r="N261">
        <f t="shared" si="213"/>
        <v>40.840000000000003</v>
      </c>
      <c r="O261">
        <f t="shared" si="214"/>
        <v>65.650000000000006</v>
      </c>
      <c r="R261">
        <f t="shared" si="215"/>
        <v>62.166666666666664</v>
      </c>
      <c r="S261">
        <f t="shared" si="216"/>
        <v>55.475000000000009</v>
      </c>
      <c r="T261">
        <f t="shared" si="217"/>
        <v>62.025000000000006</v>
      </c>
      <c r="W261">
        <f t="shared" si="218"/>
        <v>58.750000000000007</v>
      </c>
      <c r="X261">
        <f t="shared" si="219"/>
        <v>55.475000000000009</v>
      </c>
      <c r="Y261">
        <f t="shared" si="220"/>
        <v>62.025000000000006</v>
      </c>
      <c r="Z261">
        <f t="shared" si="221"/>
        <v>58.750000000000007</v>
      </c>
    </row>
    <row r="262" spans="3:26" x14ac:dyDescent="0.25">
      <c r="C262" t="s">
        <v>266</v>
      </c>
      <c r="G262">
        <v>18.579999999999998</v>
      </c>
      <c r="H262">
        <v>40.83</v>
      </c>
      <c r="I262" s="31">
        <v>7.6076388888888884E-4</v>
      </c>
      <c r="L262">
        <f t="shared" si="211"/>
        <v>0</v>
      </c>
      <c r="M262">
        <f t="shared" si="212"/>
        <v>18.579999999999998</v>
      </c>
      <c r="N262">
        <f t="shared" si="213"/>
        <v>40.83</v>
      </c>
      <c r="O262">
        <f t="shared" si="214"/>
        <v>65.72999999999999</v>
      </c>
      <c r="R262">
        <f t="shared" si="215"/>
        <v>61.933333333333323</v>
      </c>
      <c r="S262">
        <f t="shared" si="216"/>
        <v>55.625</v>
      </c>
      <c r="T262">
        <f t="shared" si="217"/>
        <v>62.249999999999979</v>
      </c>
      <c r="W262">
        <f t="shared" si="218"/>
        <v>58.937499999999986</v>
      </c>
      <c r="X262">
        <f t="shared" si="219"/>
        <v>55.625</v>
      </c>
      <c r="Y262">
        <f t="shared" si="220"/>
        <v>62.249999999999979</v>
      </c>
      <c r="Z262">
        <f t="shared" si="221"/>
        <v>58.937499999999986</v>
      </c>
    </row>
    <row r="263" spans="3:26" x14ac:dyDescent="0.25">
      <c r="C263" t="s">
        <v>267</v>
      </c>
      <c r="G263">
        <v>18.77</v>
      </c>
      <c r="H263">
        <v>41.13</v>
      </c>
      <c r="I263" s="31">
        <v>7.6400462962962967E-4</v>
      </c>
      <c r="L263">
        <f t="shared" si="211"/>
        <v>0</v>
      </c>
      <c r="M263">
        <f t="shared" si="212"/>
        <v>18.77</v>
      </c>
      <c r="N263">
        <f t="shared" si="213"/>
        <v>41.13</v>
      </c>
      <c r="O263">
        <f t="shared" si="214"/>
        <v>66.010000000000005</v>
      </c>
      <c r="R263">
        <f t="shared" si="215"/>
        <v>62.566666666666663</v>
      </c>
      <c r="S263">
        <f t="shared" si="216"/>
        <v>55.900000000000006</v>
      </c>
      <c r="T263">
        <f t="shared" si="217"/>
        <v>62.2</v>
      </c>
      <c r="W263">
        <f t="shared" si="218"/>
        <v>59.050000000000004</v>
      </c>
      <c r="X263">
        <f t="shared" si="219"/>
        <v>55.900000000000006</v>
      </c>
      <c r="Y263">
        <f t="shared" si="220"/>
        <v>62.2</v>
      </c>
      <c r="Z263">
        <f t="shared" si="221"/>
        <v>59.050000000000004</v>
      </c>
    </row>
    <row r="265" spans="3:26" x14ac:dyDescent="0.25">
      <c r="G265">
        <v>300</v>
      </c>
      <c r="H265">
        <v>700</v>
      </c>
      <c r="I265">
        <v>1100</v>
      </c>
      <c r="L265">
        <f>F265</f>
        <v>0</v>
      </c>
      <c r="M265">
        <f>G265-F265</f>
        <v>300</v>
      </c>
      <c r="N265">
        <f>H265-G265</f>
        <v>400</v>
      </c>
      <c r="O265">
        <f>I265-H265</f>
        <v>400</v>
      </c>
    </row>
    <row r="266" spans="3:26" x14ac:dyDescent="0.25">
      <c r="C266" t="s">
        <v>268</v>
      </c>
      <c r="G266">
        <v>18.79</v>
      </c>
      <c r="H266">
        <v>41.59</v>
      </c>
      <c r="I266" s="31">
        <v>7.5347222222222222E-4</v>
      </c>
      <c r="L266">
        <f>IF(F266&lt;1,F266*86400,F266)</f>
        <v>0</v>
      </c>
      <c r="M266">
        <f>IF(G266&lt;1,G266*86400,G266)</f>
        <v>18.79</v>
      </c>
      <c r="N266">
        <f>IF(H266&lt;1,H266*86400,H266)</f>
        <v>41.59</v>
      </c>
      <c r="O266">
        <f>IF(I266&lt;1,I266*86400,I266)</f>
        <v>65.099999999999994</v>
      </c>
      <c r="R266">
        <f>((M266-L266)/M$265*1000)</f>
        <v>62.633333333333333</v>
      </c>
      <c r="S266">
        <f t="shared" ref="S266:T266" si="222">((N266-M266)/N$265*1000)</f>
        <v>57.000000000000007</v>
      </c>
      <c r="T266">
        <f t="shared" si="222"/>
        <v>58.774999999999977</v>
      </c>
      <c r="W266">
        <f>AVERAGE(S266:T266)</f>
        <v>57.887499999999989</v>
      </c>
      <c r="X266">
        <f>SMALL(S266:T266,1)</f>
        <v>57.000000000000007</v>
      </c>
      <c r="Y266">
        <f>LARGE(S266:T266,1)</f>
        <v>58.774999999999977</v>
      </c>
      <c r="Z266">
        <f>MEDIAN(S266:T266)</f>
        <v>57.887499999999989</v>
      </c>
    </row>
    <row r="267" spans="3:26" x14ac:dyDescent="0.25">
      <c r="C267" t="s">
        <v>269</v>
      </c>
      <c r="G267">
        <v>18.760000000000002</v>
      </c>
      <c r="H267">
        <v>41.5</v>
      </c>
      <c r="I267" s="31">
        <v>7.5428240740740751E-4</v>
      </c>
      <c r="L267">
        <f t="shared" ref="L267:L275" si="223">IF(F267&lt;1,F267*86400,F267)</f>
        <v>0</v>
      </c>
      <c r="M267">
        <f t="shared" ref="M267:M275" si="224">IF(G267&lt;1,G267*86400,G267)</f>
        <v>18.760000000000002</v>
      </c>
      <c r="N267">
        <f t="shared" ref="N267:N275" si="225">IF(H267&lt;1,H267*86400,H267)</f>
        <v>41.5</v>
      </c>
      <c r="O267">
        <f t="shared" ref="O267:O275" si="226">IF(I267&lt;1,I267*86400,I267)</f>
        <v>65.17</v>
      </c>
      <c r="R267">
        <f t="shared" ref="R267:R275" si="227">((M267-L267)/M$265*1000)</f>
        <v>62.533333333333346</v>
      </c>
      <c r="S267">
        <f t="shared" ref="S267:S275" si="228">((N267-M267)/N$265*1000)</f>
        <v>56.849999999999994</v>
      </c>
      <c r="T267">
        <f t="shared" ref="T267:T275" si="229">((O267-N267)/O$265*1000)</f>
        <v>59.175000000000004</v>
      </c>
      <c r="W267">
        <f t="shared" ref="W267:W275" si="230">AVERAGE(S267:T267)</f>
        <v>58.012500000000003</v>
      </c>
      <c r="X267">
        <f t="shared" ref="X267:X275" si="231">SMALL(S267:T267,1)</f>
        <v>56.849999999999994</v>
      </c>
      <c r="Y267">
        <f t="shared" ref="Y267:Y275" si="232">LARGE(S267:T267,1)</f>
        <v>59.175000000000004</v>
      </c>
      <c r="Z267">
        <f t="shared" ref="Z267:Z275" si="233">MEDIAN(S267:T267)</f>
        <v>58.012500000000003</v>
      </c>
    </row>
    <row r="268" spans="3:26" x14ac:dyDescent="0.25">
      <c r="C268" t="s">
        <v>270</v>
      </c>
      <c r="G268">
        <v>18.989999999999998</v>
      </c>
      <c r="H268">
        <v>41.73</v>
      </c>
      <c r="I268" s="31">
        <v>7.5833333333333341E-4</v>
      </c>
      <c r="L268">
        <f t="shared" si="223"/>
        <v>0</v>
      </c>
      <c r="M268">
        <f t="shared" si="224"/>
        <v>18.989999999999998</v>
      </c>
      <c r="N268">
        <f t="shared" si="225"/>
        <v>41.73</v>
      </c>
      <c r="O268">
        <f t="shared" si="226"/>
        <v>65.52000000000001</v>
      </c>
      <c r="R268">
        <f t="shared" si="227"/>
        <v>63.3</v>
      </c>
      <c r="S268">
        <f t="shared" si="228"/>
        <v>56.849999999999994</v>
      </c>
      <c r="T268">
        <f t="shared" si="229"/>
        <v>59.475000000000037</v>
      </c>
      <c r="W268">
        <f t="shared" si="230"/>
        <v>58.162500000000016</v>
      </c>
      <c r="X268">
        <f t="shared" si="231"/>
        <v>56.849999999999994</v>
      </c>
      <c r="Y268">
        <f t="shared" si="232"/>
        <v>59.475000000000037</v>
      </c>
      <c r="Z268">
        <f t="shared" si="233"/>
        <v>58.162500000000016</v>
      </c>
    </row>
    <row r="269" spans="3:26" x14ac:dyDescent="0.25">
      <c r="C269" t="s">
        <v>271</v>
      </c>
      <c r="G269">
        <v>18.8</v>
      </c>
      <c r="H269">
        <v>41.69</v>
      </c>
      <c r="I269" s="31">
        <v>7.5937499999999996E-4</v>
      </c>
      <c r="L269">
        <f t="shared" si="223"/>
        <v>0</v>
      </c>
      <c r="M269">
        <f t="shared" si="224"/>
        <v>18.8</v>
      </c>
      <c r="N269">
        <f t="shared" si="225"/>
        <v>41.69</v>
      </c>
      <c r="O269">
        <f t="shared" si="226"/>
        <v>65.61</v>
      </c>
      <c r="R269">
        <f t="shared" si="227"/>
        <v>62.666666666666664</v>
      </c>
      <c r="S269">
        <f t="shared" si="228"/>
        <v>57.224999999999994</v>
      </c>
      <c r="T269">
        <f t="shared" si="229"/>
        <v>59.800000000000004</v>
      </c>
      <c r="W269">
        <f t="shared" si="230"/>
        <v>58.512500000000003</v>
      </c>
      <c r="X269">
        <f t="shared" si="231"/>
        <v>57.224999999999994</v>
      </c>
      <c r="Y269">
        <f t="shared" si="232"/>
        <v>59.800000000000004</v>
      </c>
      <c r="Z269">
        <f t="shared" si="233"/>
        <v>58.512500000000003</v>
      </c>
    </row>
    <row r="270" spans="3:26" x14ac:dyDescent="0.25">
      <c r="C270" t="s">
        <v>272</v>
      </c>
      <c r="G270">
        <v>19.25</v>
      </c>
      <c r="H270">
        <v>42.02</v>
      </c>
      <c r="I270" s="31">
        <v>7.6168981481481487E-4</v>
      </c>
      <c r="L270">
        <f t="shared" si="223"/>
        <v>0</v>
      </c>
      <c r="M270">
        <f t="shared" si="224"/>
        <v>19.25</v>
      </c>
      <c r="N270">
        <f t="shared" si="225"/>
        <v>42.02</v>
      </c>
      <c r="O270">
        <f t="shared" si="226"/>
        <v>65.81</v>
      </c>
      <c r="R270">
        <f t="shared" si="227"/>
        <v>64.166666666666657</v>
      </c>
      <c r="S270">
        <f t="shared" si="228"/>
        <v>56.925000000000011</v>
      </c>
      <c r="T270">
        <f t="shared" si="229"/>
        <v>59.475000000000001</v>
      </c>
      <c r="W270">
        <f t="shared" si="230"/>
        <v>58.2</v>
      </c>
      <c r="X270">
        <f t="shared" si="231"/>
        <v>56.925000000000011</v>
      </c>
      <c r="Y270">
        <f t="shared" si="232"/>
        <v>59.475000000000001</v>
      </c>
      <c r="Z270">
        <f t="shared" si="233"/>
        <v>58.2</v>
      </c>
    </row>
    <row r="271" spans="3:26" x14ac:dyDescent="0.25">
      <c r="C271" t="s">
        <v>273</v>
      </c>
      <c r="G271">
        <v>19.29</v>
      </c>
      <c r="H271">
        <v>42.15</v>
      </c>
      <c r="I271" s="31">
        <v>7.6284722222222216E-4</v>
      </c>
      <c r="L271">
        <f t="shared" si="223"/>
        <v>0</v>
      </c>
      <c r="M271">
        <f t="shared" si="224"/>
        <v>19.29</v>
      </c>
      <c r="N271">
        <f t="shared" si="225"/>
        <v>42.15</v>
      </c>
      <c r="O271">
        <f t="shared" si="226"/>
        <v>65.91</v>
      </c>
      <c r="R271">
        <f t="shared" si="227"/>
        <v>64.3</v>
      </c>
      <c r="S271">
        <f t="shared" si="228"/>
        <v>57.15</v>
      </c>
      <c r="T271">
        <f t="shared" si="229"/>
        <v>59.399999999999991</v>
      </c>
      <c r="W271">
        <f t="shared" si="230"/>
        <v>58.274999999999991</v>
      </c>
      <c r="X271">
        <f t="shared" si="231"/>
        <v>57.15</v>
      </c>
      <c r="Y271">
        <f t="shared" si="232"/>
        <v>59.399999999999991</v>
      </c>
      <c r="Z271">
        <f t="shared" si="233"/>
        <v>58.274999999999991</v>
      </c>
    </row>
    <row r="272" spans="3:26" x14ac:dyDescent="0.25">
      <c r="C272" t="s">
        <v>274</v>
      </c>
      <c r="G272">
        <v>19.010000000000002</v>
      </c>
      <c r="H272">
        <v>41.92</v>
      </c>
      <c r="I272" s="31">
        <v>7.6296296296296301E-4</v>
      </c>
      <c r="L272">
        <f t="shared" si="223"/>
        <v>0</v>
      </c>
      <c r="M272">
        <f t="shared" si="224"/>
        <v>19.010000000000002</v>
      </c>
      <c r="N272">
        <f t="shared" si="225"/>
        <v>41.92</v>
      </c>
      <c r="O272">
        <f t="shared" si="226"/>
        <v>65.92</v>
      </c>
      <c r="R272">
        <f t="shared" si="227"/>
        <v>63.366666666666667</v>
      </c>
      <c r="S272">
        <f t="shared" si="228"/>
        <v>57.274999999999999</v>
      </c>
      <c r="T272">
        <f t="shared" si="229"/>
        <v>60</v>
      </c>
      <c r="W272">
        <f t="shared" si="230"/>
        <v>58.637500000000003</v>
      </c>
      <c r="X272">
        <f t="shared" si="231"/>
        <v>57.274999999999999</v>
      </c>
      <c r="Y272">
        <f t="shared" si="232"/>
        <v>60</v>
      </c>
      <c r="Z272">
        <f t="shared" si="233"/>
        <v>58.637500000000003</v>
      </c>
    </row>
    <row r="273" spans="3:26" x14ac:dyDescent="0.25">
      <c r="C273" t="s">
        <v>275</v>
      </c>
      <c r="G273">
        <v>18.989999999999998</v>
      </c>
      <c r="H273">
        <v>41.97</v>
      </c>
      <c r="I273" s="31">
        <v>7.6770833333333335E-4</v>
      </c>
      <c r="L273">
        <f t="shared" si="223"/>
        <v>0</v>
      </c>
      <c r="M273">
        <f t="shared" si="224"/>
        <v>18.989999999999998</v>
      </c>
      <c r="N273">
        <f t="shared" si="225"/>
        <v>41.97</v>
      </c>
      <c r="O273">
        <f t="shared" si="226"/>
        <v>66.33</v>
      </c>
      <c r="R273">
        <f t="shared" si="227"/>
        <v>63.3</v>
      </c>
      <c r="S273">
        <f t="shared" si="228"/>
        <v>57.45</v>
      </c>
      <c r="T273">
        <f t="shared" si="229"/>
        <v>60.9</v>
      </c>
      <c r="W273">
        <f t="shared" si="230"/>
        <v>59.174999999999997</v>
      </c>
      <c r="X273">
        <f t="shared" si="231"/>
        <v>57.45</v>
      </c>
      <c r="Y273">
        <f t="shared" si="232"/>
        <v>60.9</v>
      </c>
      <c r="Z273">
        <f t="shared" si="233"/>
        <v>59.174999999999997</v>
      </c>
    </row>
    <row r="274" spans="3:26" x14ac:dyDescent="0.25">
      <c r="C274" t="s">
        <v>276</v>
      </c>
      <c r="G274">
        <v>18.579999999999998</v>
      </c>
      <c r="H274">
        <v>41.46</v>
      </c>
      <c r="I274" s="31">
        <v>7.7384259259259257E-4</v>
      </c>
      <c r="L274">
        <f t="shared" si="223"/>
        <v>0</v>
      </c>
      <c r="M274">
        <f t="shared" si="224"/>
        <v>18.579999999999998</v>
      </c>
      <c r="N274">
        <f t="shared" si="225"/>
        <v>41.46</v>
      </c>
      <c r="O274">
        <f t="shared" si="226"/>
        <v>66.86</v>
      </c>
      <c r="R274">
        <f t="shared" si="227"/>
        <v>61.933333333333323</v>
      </c>
      <c r="S274">
        <f t="shared" si="228"/>
        <v>57.20000000000001</v>
      </c>
      <c r="T274">
        <f t="shared" si="229"/>
        <v>63.5</v>
      </c>
      <c r="W274">
        <f t="shared" si="230"/>
        <v>60.350000000000009</v>
      </c>
      <c r="X274">
        <f t="shared" si="231"/>
        <v>57.20000000000001</v>
      </c>
      <c r="Y274">
        <f t="shared" si="232"/>
        <v>63.5</v>
      </c>
      <c r="Z274">
        <f t="shared" si="233"/>
        <v>60.350000000000009</v>
      </c>
    </row>
    <row r="275" spans="3:26" x14ac:dyDescent="0.25">
      <c r="C275" t="s">
        <v>277</v>
      </c>
      <c r="G275">
        <v>19.690000000000001</v>
      </c>
      <c r="H275">
        <v>42.49</v>
      </c>
      <c r="I275" s="31">
        <v>7.7604166666666663E-4</v>
      </c>
      <c r="L275">
        <f t="shared" si="223"/>
        <v>0</v>
      </c>
      <c r="M275">
        <f t="shared" si="224"/>
        <v>19.690000000000001</v>
      </c>
      <c r="N275">
        <f t="shared" si="225"/>
        <v>42.49</v>
      </c>
      <c r="O275">
        <f t="shared" si="226"/>
        <v>67.05</v>
      </c>
      <c r="R275">
        <f t="shared" si="227"/>
        <v>65.63333333333334</v>
      </c>
      <c r="S275">
        <f t="shared" si="228"/>
        <v>57</v>
      </c>
      <c r="T275">
        <f t="shared" si="229"/>
        <v>61.399999999999991</v>
      </c>
      <c r="W275">
        <f t="shared" si="230"/>
        <v>59.199999999999996</v>
      </c>
      <c r="X275">
        <f t="shared" si="231"/>
        <v>57</v>
      </c>
      <c r="Y275">
        <f t="shared" si="232"/>
        <v>61.399999999999991</v>
      </c>
      <c r="Z275">
        <f t="shared" si="233"/>
        <v>59.199999999999996</v>
      </c>
    </row>
    <row r="278" spans="3:26" x14ac:dyDescent="0.25">
      <c r="F278">
        <v>400</v>
      </c>
      <c r="G278">
        <v>800</v>
      </c>
      <c r="H278">
        <v>1200</v>
      </c>
      <c r="I278">
        <v>1600</v>
      </c>
      <c r="L278">
        <f>F278-E278</f>
        <v>400</v>
      </c>
      <c r="M278">
        <f>G278-F278</f>
        <v>400</v>
      </c>
      <c r="N278">
        <f>H278-G278</f>
        <v>400</v>
      </c>
      <c r="O278">
        <f>I278-H278</f>
        <v>400</v>
      </c>
    </row>
    <row r="279" spans="3:26" x14ac:dyDescent="0.25">
      <c r="C279" t="s">
        <v>278</v>
      </c>
      <c r="F279">
        <v>25.16</v>
      </c>
      <c r="G279">
        <v>48.74</v>
      </c>
      <c r="H279" s="31">
        <v>8.3900462962962965E-4</v>
      </c>
      <c r="I279" s="31">
        <v>1.1209490740740741E-3</v>
      </c>
      <c r="K279">
        <f>E279</f>
        <v>0</v>
      </c>
      <c r="L279">
        <f>IF(F279&lt;1,F279*86400,F279)</f>
        <v>25.16</v>
      </c>
      <c r="M279">
        <f>IF(G279&lt;1,G279*86400,G279)</f>
        <v>48.74</v>
      </c>
      <c r="N279">
        <f>IF(H279&lt;1,H279*86400,H279)</f>
        <v>72.489999999999995</v>
      </c>
      <c r="O279">
        <f>IF(I279&lt;1,I279*86400,I279)</f>
        <v>96.850000000000009</v>
      </c>
      <c r="Q279">
        <f>((L279-K279)/L$278*1000)</f>
        <v>62.9</v>
      </c>
      <c r="R279">
        <f t="shared" ref="R279:T279" si="234">((M279-L279)/M$278*1000)</f>
        <v>58.95</v>
      </c>
      <c r="S279">
        <f t="shared" si="234"/>
        <v>59.374999999999986</v>
      </c>
      <c r="T279">
        <f t="shared" si="234"/>
        <v>60.900000000000034</v>
      </c>
      <c r="W279">
        <f>AVERAGE(Q279:T279)</f>
        <v>60.53125</v>
      </c>
      <c r="X279">
        <f>SMALL(Q279:T279,1)</f>
        <v>58.95</v>
      </c>
      <c r="Y279">
        <f>LARGE(Q279:T279,1)</f>
        <v>62.9</v>
      </c>
      <c r="Z279">
        <f>MEDIAN(Q279:T279)</f>
        <v>60.13750000000001</v>
      </c>
    </row>
    <row r="280" spans="3:26" x14ac:dyDescent="0.25">
      <c r="C280" t="s">
        <v>279</v>
      </c>
      <c r="F280">
        <v>25.41</v>
      </c>
      <c r="G280">
        <v>48.87</v>
      </c>
      <c r="H280" s="31">
        <v>8.4085648148148149E-4</v>
      </c>
      <c r="I280" s="31">
        <v>1.123611111111111E-3</v>
      </c>
      <c r="K280">
        <f t="shared" ref="K280:K289" si="235">E280</f>
        <v>0</v>
      </c>
      <c r="L280">
        <f t="shared" ref="L280:L289" si="236">IF(F280&lt;1,F280*86400,F280)</f>
        <v>25.41</v>
      </c>
      <c r="M280">
        <f t="shared" ref="M280:M289" si="237">IF(G280&lt;1,G280*86400,G280)</f>
        <v>48.87</v>
      </c>
      <c r="N280">
        <f t="shared" ref="N280:N289" si="238">IF(H280&lt;1,H280*86400,H280)</f>
        <v>72.650000000000006</v>
      </c>
      <c r="O280">
        <f t="shared" ref="O280:O289" si="239">IF(I280&lt;1,I280*86400,I280)</f>
        <v>97.08</v>
      </c>
      <c r="Q280">
        <f t="shared" ref="Q280:Q289" si="240">((L280-K280)/L$278*1000)</f>
        <v>63.524999999999999</v>
      </c>
      <c r="R280">
        <f t="shared" ref="R280:R289" si="241">((M280-L280)/M$278*1000)</f>
        <v>58.649999999999991</v>
      </c>
      <c r="S280">
        <f t="shared" ref="S280:S289" si="242">((N280-M280)/N$278*1000)</f>
        <v>59.450000000000024</v>
      </c>
      <c r="T280">
        <f t="shared" ref="T280:T289" si="243">((O280-N280)/O$278*1000)</f>
        <v>61.074999999999982</v>
      </c>
      <c r="W280">
        <f t="shared" ref="W280:W289" si="244">AVERAGE(Q280:T280)</f>
        <v>60.674999999999997</v>
      </c>
      <c r="X280">
        <f t="shared" ref="X280:X289" si="245">SMALL(Q280:T280,1)</f>
        <v>58.649999999999991</v>
      </c>
      <c r="Y280">
        <f t="shared" ref="Y280:Y289" si="246">LARGE(Q280:T280,1)</f>
        <v>63.524999999999999</v>
      </c>
      <c r="Z280">
        <f t="shared" ref="Z280:Z289" si="247">MEDIAN(Q280:T280)</f>
        <v>60.262500000000003</v>
      </c>
    </row>
    <row r="281" spans="3:26" x14ac:dyDescent="0.25">
      <c r="C281" t="s">
        <v>280</v>
      </c>
      <c r="F281">
        <v>25.15</v>
      </c>
      <c r="G281">
        <v>48.78</v>
      </c>
      <c r="H281" s="31">
        <v>8.4050925925925916E-4</v>
      </c>
      <c r="I281" s="31">
        <v>1.1239583333333334E-3</v>
      </c>
      <c r="K281">
        <f t="shared" si="235"/>
        <v>0</v>
      </c>
      <c r="L281">
        <f t="shared" si="236"/>
        <v>25.15</v>
      </c>
      <c r="M281">
        <f t="shared" si="237"/>
        <v>48.78</v>
      </c>
      <c r="N281">
        <f t="shared" si="238"/>
        <v>72.61999999999999</v>
      </c>
      <c r="O281">
        <f t="shared" si="239"/>
        <v>97.11</v>
      </c>
      <c r="Q281">
        <f t="shared" si="240"/>
        <v>62.875</v>
      </c>
      <c r="R281">
        <f t="shared" si="241"/>
        <v>59.07500000000001</v>
      </c>
      <c r="S281">
        <f t="shared" si="242"/>
        <v>59.599999999999973</v>
      </c>
      <c r="T281">
        <f t="shared" si="243"/>
        <v>61.225000000000023</v>
      </c>
      <c r="W281">
        <f t="shared" si="244"/>
        <v>60.693750000000001</v>
      </c>
      <c r="X281">
        <f t="shared" si="245"/>
        <v>59.07500000000001</v>
      </c>
      <c r="Y281">
        <f t="shared" si="246"/>
        <v>62.875</v>
      </c>
      <c r="Z281">
        <f t="shared" si="247"/>
        <v>60.412499999999994</v>
      </c>
    </row>
    <row r="282" spans="3:26" x14ac:dyDescent="0.25">
      <c r="C282" t="s">
        <v>281</v>
      </c>
      <c r="F282">
        <v>25.4</v>
      </c>
      <c r="G282">
        <v>48.98</v>
      </c>
      <c r="H282" s="31">
        <v>8.4108796296296308E-4</v>
      </c>
      <c r="I282" s="31">
        <v>1.1252314814814816E-3</v>
      </c>
      <c r="K282">
        <f t="shared" si="235"/>
        <v>0</v>
      </c>
      <c r="L282">
        <f t="shared" si="236"/>
        <v>25.4</v>
      </c>
      <c r="M282">
        <f t="shared" si="237"/>
        <v>48.98</v>
      </c>
      <c r="N282">
        <f t="shared" si="238"/>
        <v>72.670000000000016</v>
      </c>
      <c r="O282">
        <f t="shared" si="239"/>
        <v>97.220000000000013</v>
      </c>
      <c r="Q282">
        <f t="shared" si="240"/>
        <v>63.5</v>
      </c>
      <c r="R282">
        <f t="shared" si="241"/>
        <v>58.949999999999996</v>
      </c>
      <c r="S282">
        <f t="shared" si="242"/>
        <v>59.225000000000051</v>
      </c>
      <c r="T282">
        <f t="shared" si="243"/>
        <v>61.374999999999993</v>
      </c>
      <c r="W282">
        <f t="shared" si="244"/>
        <v>60.76250000000001</v>
      </c>
      <c r="X282">
        <f t="shared" si="245"/>
        <v>58.949999999999996</v>
      </c>
      <c r="Y282">
        <f t="shared" si="246"/>
        <v>63.5</v>
      </c>
      <c r="Z282">
        <f t="shared" si="247"/>
        <v>60.300000000000026</v>
      </c>
    </row>
    <row r="283" spans="3:26" x14ac:dyDescent="0.25">
      <c r="C283" t="s">
        <v>282</v>
      </c>
      <c r="F283">
        <v>25.91</v>
      </c>
      <c r="G283">
        <v>49.35</v>
      </c>
      <c r="H283" s="31">
        <v>8.4363425925925936E-4</v>
      </c>
      <c r="I283" s="31">
        <v>1.1252314814814816E-3</v>
      </c>
      <c r="K283">
        <f t="shared" si="235"/>
        <v>0</v>
      </c>
      <c r="L283">
        <f t="shared" si="236"/>
        <v>25.91</v>
      </c>
      <c r="M283">
        <f t="shared" si="237"/>
        <v>49.35</v>
      </c>
      <c r="N283">
        <f t="shared" si="238"/>
        <v>72.890000000000015</v>
      </c>
      <c r="O283">
        <f t="shared" si="239"/>
        <v>97.220000000000013</v>
      </c>
      <c r="Q283">
        <f t="shared" si="240"/>
        <v>64.775000000000006</v>
      </c>
      <c r="R283">
        <f t="shared" si="241"/>
        <v>58.600000000000009</v>
      </c>
      <c r="S283">
        <f t="shared" si="242"/>
        <v>58.850000000000037</v>
      </c>
      <c r="T283">
        <f t="shared" si="243"/>
        <v>60.824999999999996</v>
      </c>
      <c r="W283">
        <f t="shared" si="244"/>
        <v>60.76250000000001</v>
      </c>
      <c r="X283">
        <f t="shared" si="245"/>
        <v>58.600000000000009</v>
      </c>
      <c r="Y283">
        <f t="shared" si="246"/>
        <v>64.775000000000006</v>
      </c>
      <c r="Z283">
        <f t="shared" si="247"/>
        <v>59.83750000000002</v>
      </c>
    </row>
    <row r="284" spans="3:26" x14ac:dyDescent="0.25">
      <c r="C284" t="s">
        <v>283</v>
      </c>
      <c r="F284">
        <v>25.69</v>
      </c>
      <c r="G284">
        <v>49.15</v>
      </c>
      <c r="H284" s="31">
        <v>8.4270833333333333E-4</v>
      </c>
      <c r="I284" s="31">
        <v>1.1255787037037037E-3</v>
      </c>
      <c r="K284">
        <f t="shared" si="235"/>
        <v>0</v>
      </c>
      <c r="L284">
        <f t="shared" si="236"/>
        <v>25.69</v>
      </c>
      <c r="M284">
        <f t="shared" si="237"/>
        <v>49.15</v>
      </c>
      <c r="N284">
        <f t="shared" si="238"/>
        <v>72.81</v>
      </c>
      <c r="O284">
        <f t="shared" si="239"/>
        <v>97.25</v>
      </c>
      <c r="Q284">
        <f t="shared" si="240"/>
        <v>64.225000000000009</v>
      </c>
      <c r="R284">
        <f t="shared" si="241"/>
        <v>58.649999999999991</v>
      </c>
      <c r="S284">
        <f t="shared" si="242"/>
        <v>59.150000000000006</v>
      </c>
      <c r="T284">
        <f t="shared" si="243"/>
        <v>61.099999999999994</v>
      </c>
      <c r="W284">
        <f t="shared" si="244"/>
        <v>60.78125</v>
      </c>
      <c r="X284">
        <f t="shared" si="245"/>
        <v>58.649999999999991</v>
      </c>
      <c r="Y284">
        <f t="shared" si="246"/>
        <v>64.225000000000009</v>
      </c>
      <c r="Z284">
        <f t="shared" si="247"/>
        <v>60.125</v>
      </c>
    </row>
    <row r="285" spans="3:26" x14ac:dyDescent="0.25">
      <c r="C285" t="s">
        <v>284</v>
      </c>
      <c r="F285">
        <v>25.57</v>
      </c>
      <c r="G285">
        <v>49.06</v>
      </c>
      <c r="H285" s="31">
        <v>8.4131944444444445E-4</v>
      </c>
      <c r="I285" s="31">
        <v>1.1259259259259258E-3</v>
      </c>
      <c r="K285">
        <f t="shared" si="235"/>
        <v>0</v>
      </c>
      <c r="L285">
        <f t="shared" si="236"/>
        <v>25.57</v>
      </c>
      <c r="M285">
        <f t="shared" si="237"/>
        <v>49.06</v>
      </c>
      <c r="N285">
        <f t="shared" si="238"/>
        <v>72.69</v>
      </c>
      <c r="O285">
        <f t="shared" si="239"/>
        <v>97.279999999999987</v>
      </c>
      <c r="Q285">
        <f t="shared" si="240"/>
        <v>63.924999999999997</v>
      </c>
      <c r="R285">
        <f t="shared" si="241"/>
        <v>58.725000000000009</v>
      </c>
      <c r="S285">
        <f t="shared" si="242"/>
        <v>59.074999999999989</v>
      </c>
      <c r="T285">
        <f t="shared" si="243"/>
        <v>61.474999999999973</v>
      </c>
      <c r="W285">
        <f t="shared" si="244"/>
        <v>60.79999999999999</v>
      </c>
      <c r="X285">
        <f t="shared" si="245"/>
        <v>58.725000000000009</v>
      </c>
      <c r="Y285">
        <f t="shared" si="246"/>
        <v>63.924999999999997</v>
      </c>
      <c r="Z285">
        <f t="shared" si="247"/>
        <v>60.274999999999977</v>
      </c>
    </row>
    <row r="286" spans="3:26" x14ac:dyDescent="0.25">
      <c r="C286" t="s">
        <v>285</v>
      </c>
      <c r="F286">
        <v>24.96</v>
      </c>
      <c r="G286">
        <v>48.51</v>
      </c>
      <c r="H286" s="31">
        <v>8.3703703703703707E-4</v>
      </c>
      <c r="I286" s="31">
        <v>1.1263888888888888E-3</v>
      </c>
      <c r="K286">
        <f t="shared" si="235"/>
        <v>0</v>
      </c>
      <c r="L286">
        <f t="shared" si="236"/>
        <v>24.96</v>
      </c>
      <c r="M286">
        <f t="shared" si="237"/>
        <v>48.51</v>
      </c>
      <c r="N286">
        <f t="shared" si="238"/>
        <v>72.320000000000007</v>
      </c>
      <c r="O286">
        <f t="shared" si="239"/>
        <v>97.32</v>
      </c>
      <c r="Q286">
        <f t="shared" si="240"/>
        <v>62.400000000000006</v>
      </c>
      <c r="R286">
        <f t="shared" si="241"/>
        <v>58.874999999999993</v>
      </c>
      <c r="S286">
        <f t="shared" si="242"/>
        <v>59.52500000000002</v>
      </c>
      <c r="T286">
        <f t="shared" si="243"/>
        <v>62.499999999999964</v>
      </c>
      <c r="W286">
        <f t="shared" si="244"/>
        <v>60.824999999999996</v>
      </c>
      <c r="X286">
        <f t="shared" si="245"/>
        <v>58.874999999999993</v>
      </c>
      <c r="Y286">
        <f t="shared" si="246"/>
        <v>62.499999999999964</v>
      </c>
      <c r="Z286">
        <f t="shared" si="247"/>
        <v>60.962500000000013</v>
      </c>
    </row>
    <row r="287" spans="3:26" x14ac:dyDescent="0.25">
      <c r="C287" t="s">
        <v>286</v>
      </c>
      <c r="F287">
        <v>24.96</v>
      </c>
      <c r="G287">
        <v>48.54</v>
      </c>
      <c r="H287" s="31">
        <v>8.3703703703703707E-4</v>
      </c>
      <c r="I287" s="31">
        <v>1.1296296296296295E-3</v>
      </c>
      <c r="K287">
        <f t="shared" si="235"/>
        <v>0</v>
      </c>
      <c r="L287">
        <f t="shared" si="236"/>
        <v>24.96</v>
      </c>
      <c r="M287">
        <f t="shared" si="237"/>
        <v>48.54</v>
      </c>
      <c r="N287">
        <f t="shared" si="238"/>
        <v>72.320000000000007</v>
      </c>
      <c r="O287">
        <f t="shared" si="239"/>
        <v>97.6</v>
      </c>
      <c r="Q287">
        <f t="shared" si="240"/>
        <v>62.400000000000006</v>
      </c>
      <c r="R287">
        <f t="shared" si="241"/>
        <v>58.949999999999996</v>
      </c>
      <c r="S287">
        <f t="shared" si="242"/>
        <v>59.450000000000024</v>
      </c>
      <c r="T287">
        <f t="shared" si="243"/>
        <v>63.199999999999967</v>
      </c>
      <c r="W287">
        <f t="shared" si="244"/>
        <v>60.999999999999993</v>
      </c>
      <c r="X287">
        <f t="shared" si="245"/>
        <v>58.949999999999996</v>
      </c>
      <c r="Y287">
        <f t="shared" si="246"/>
        <v>63.199999999999967</v>
      </c>
      <c r="Z287">
        <f t="shared" si="247"/>
        <v>60.925000000000011</v>
      </c>
    </row>
    <row r="288" spans="3:26" x14ac:dyDescent="0.25">
      <c r="C288" t="s">
        <v>287</v>
      </c>
      <c r="F288">
        <v>25.63</v>
      </c>
      <c r="G288">
        <v>49.24</v>
      </c>
      <c r="H288" s="31">
        <v>8.4513888888888887E-4</v>
      </c>
      <c r="I288" s="31">
        <v>1.1353009259259259E-3</v>
      </c>
      <c r="K288">
        <f t="shared" si="235"/>
        <v>0</v>
      </c>
      <c r="L288">
        <f t="shared" si="236"/>
        <v>25.63</v>
      </c>
      <c r="M288">
        <f t="shared" si="237"/>
        <v>49.24</v>
      </c>
      <c r="N288">
        <f t="shared" si="238"/>
        <v>73.02</v>
      </c>
      <c r="O288">
        <f t="shared" si="239"/>
        <v>98.09</v>
      </c>
      <c r="Q288">
        <f t="shared" si="240"/>
        <v>64.074999999999989</v>
      </c>
      <c r="R288">
        <f t="shared" si="241"/>
        <v>59.025000000000006</v>
      </c>
      <c r="S288">
        <f t="shared" si="242"/>
        <v>59.449999999999982</v>
      </c>
      <c r="T288">
        <f t="shared" si="243"/>
        <v>62.675000000000026</v>
      </c>
      <c r="W288">
        <f t="shared" si="244"/>
        <v>61.306250000000006</v>
      </c>
      <c r="X288">
        <f t="shared" si="245"/>
        <v>59.025000000000006</v>
      </c>
      <c r="Y288">
        <f t="shared" si="246"/>
        <v>64.074999999999989</v>
      </c>
      <c r="Z288">
        <f t="shared" si="247"/>
        <v>61.0625</v>
      </c>
    </row>
    <row r="289" spans="3:26" x14ac:dyDescent="0.25">
      <c r="C289" t="s">
        <v>288</v>
      </c>
      <c r="F289">
        <v>25.12</v>
      </c>
      <c r="G289">
        <v>48.58</v>
      </c>
      <c r="H289" s="31">
        <v>8.3981481481481483E-4</v>
      </c>
      <c r="I289" s="31">
        <v>1.1486111111111111E-3</v>
      </c>
      <c r="K289">
        <f t="shared" si="235"/>
        <v>0</v>
      </c>
      <c r="L289">
        <f t="shared" si="236"/>
        <v>25.12</v>
      </c>
      <c r="M289">
        <f t="shared" si="237"/>
        <v>48.58</v>
      </c>
      <c r="N289">
        <f t="shared" si="238"/>
        <v>72.56</v>
      </c>
      <c r="O289">
        <f t="shared" si="239"/>
        <v>99.24</v>
      </c>
      <c r="Q289">
        <f t="shared" si="240"/>
        <v>62.800000000000011</v>
      </c>
      <c r="R289">
        <f t="shared" si="241"/>
        <v>58.649999999999991</v>
      </c>
      <c r="S289">
        <f t="shared" si="242"/>
        <v>59.95000000000001</v>
      </c>
      <c r="T289">
        <f t="shared" si="243"/>
        <v>66.699999999999989</v>
      </c>
      <c r="W289">
        <f t="shared" si="244"/>
        <v>62.024999999999999</v>
      </c>
      <c r="X289">
        <f t="shared" si="245"/>
        <v>58.649999999999991</v>
      </c>
      <c r="Y289">
        <f t="shared" si="246"/>
        <v>66.699999999999989</v>
      </c>
      <c r="Z289">
        <f t="shared" si="247"/>
        <v>61.375000000000014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8"/>
  <sheetViews>
    <sheetView workbookViewId="0">
      <selection activeCell="T7" sqref="T7"/>
    </sheetView>
  </sheetViews>
  <sheetFormatPr defaultRowHeight="15" x14ac:dyDescent="0.25"/>
  <cols>
    <col min="1" max="2" width="9.7109375" customWidth="1"/>
    <col min="7" max="7" width="7.5703125" bestFit="1" customWidth="1"/>
    <col min="8" max="11" width="8.28515625" bestFit="1" customWidth="1"/>
    <col min="12" max="12" width="7.5703125" bestFit="1" customWidth="1"/>
    <col min="13" max="17" width="8.28515625" bestFit="1" customWidth="1"/>
    <col min="18" max="18" width="7.5703125" bestFit="1" customWidth="1"/>
    <col min="19" max="22" width="8.28515625" bestFit="1" customWidth="1"/>
  </cols>
  <sheetData>
    <row r="1" spans="1:22" x14ac:dyDescent="0.25">
      <c r="A1" t="s">
        <v>36</v>
      </c>
      <c r="B1" t="s">
        <v>38</v>
      </c>
      <c r="C1" t="s">
        <v>32</v>
      </c>
      <c r="D1" t="s">
        <v>33</v>
      </c>
      <c r="E1" t="s">
        <v>42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x14ac:dyDescent="0.25">
      <c r="A2" t="s">
        <v>35</v>
      </c>
      <c r="B2" t="s">
        <v>39</v>
      </c>
      <c r="C2">
        <v>2400</v>
      </c>
      <c r="D2">
        <v>31</v>
      </c>
      <c r="E2">
        <v>400</v>
      </c>
      <c r="G2" s="33">
        <f>C2</f>
        <v>2400</v>
      </c>
      <c r="H2" s="33">
        <f>(G2-400)+(ROUNDUP(SQRT(400^2+(H$1*2)^2),2))</f>
        <v>2400.02</v>
      </c>
      <c r="I2" s="33">
        <f t="shared" ref="I2:V2" si="0">(H2-400)+(ROUNDUP(SQRT(400^2+(I$1*2)^2),2))</f>
        <v>2400.0700000000002</v>
      </c>
      <c r="J2" s="33">
        <f t="shared" si="0"/>
        <v>2400.15</v>
      </c>
      <c r="K2" s="33">
        <f t="shared" si="0"/>
        <v>2400.2800000000002</v>
      </c>
      <c r="L2" s="33">
        <f t="shared" si="0"/>
        <v>2400.46</v>
      </c>
      <c r="M2" s="33">
        <f t="shared" si="0"/>
        <v>2400.71</v>
      </c>
      <c r="N2" s="33">
        <f t="shared" si="0"/>
        <v>2401.0300000000002</v>
      </c>
      <c r="O2" s="33">
        <f t="shared" si="0"/>
        <v>2401.44</v>
      </c>
      <c r="P2" s="33">
        <f t="shared" si="0"/>
        <v>2401.94</v>
      </c>
      <c r="Q2" s="33">
        <f t="shared" si="0"/>
        <v>2402.5500000000002</v>
      </c>
      <c r="R2" s="33">
        <f t="shared" si="0"/>
        <v>2403.27</v>
      </c>
      <c r="S2" s="33">
        <f t="shared" si="0"/>
        <v>2404.12</v>
      </c>
      <c r="T2" s="33">
        <f t="shared" si="0"/>
        <v>2405.1</v>
      </c>
      <c r="U2" s="33">
        <f t="shared" si="0"/>
        <v>2406.23</v>
      </c>
      <c r="V2" s="33">
        <f t="shared" si="0"/>
        <v>2407.5100000000002</v>
      </c>
    </row>
    <row r="3" spans="1:22" x14ac:dyDescent="0.25">
      <c r="A3" t="s">
        <v>35</v>
      </c>
      <c r="B3" t="s">
        <v>39</v>
      </c>
      <c r="C3">
        <v>2200</v>
      </c>
      <c r="D3">
        <v>31</v>
      </c>
      <c r="E3">
        <v>400</v>
      </c>
      <c r="G3" s="33">
        <f>C3</f>
        <v>2200</v>
      </c>
      <c r="H3" s="33">
        <f t="shared" ref="H3:V3" si="1">(G3-400)+(ROUNDUP(SQRT(400^2+(H$1*2)^2),2))</f>
        <v>2200.02</v>
      </c>
      <c r="I3" s="33">
        <f t="shared" si="1"/>
        <v>2200.0700000000002</v>
      </c>
      <c r="J3" s="33">
        <f t="shared" si="1"/>
        <v>2200.15</v>
      </c>
      <c r="K3" s="33">
        <f t="shared" si="1"/>
        <v>2200.2800000000002</v>
      </c>
      <c r="L3" s="33">
        <f t="shared" si="1"/>
        <v>2200.46</v>
      </c>
      <c r="M3" s="33">
        <f t="shared" si="1"/>
        <v>2200.71</v>
      </c>
      <c r="N3" s="33">
        <f t="shared" si="1"/>
        <v>2201.0300000000002</v>
      </c>
      <c r="O3" s="33">
        <f t="shared" si="1"/>
        <v>2201.44</v>
      </c>
      <c r="P3" s="33">
        <f t="shared" si="1"/>
        <v>2201.94</v>
      </c>
      <c r="Q3" s="33">
        <f t="shared" si="1"/>
        <v>2202.5500000000002</v>
      </c>
      <c r="R3" s="33">
        <f t="shared" si="1"/>
        <v>2203.27</v>
      </c>
      <c r="S3" s="33">
        <f t="shared" si="1"/>
        <v>2204.12</v>
      </c>
      <c r="T3" s="33">
        <f t="shared" si="1"/>
        <v>2205.1</v>
      </c>
      <c r="U3" s="33">
        <f t="shared" si="1"/>
        <v>2206.23</v>
      </c>
      <c r="V3" s="33">
        <f t="shared" si="1"/>
        <v>2207.5100000000002</v>
      </c>
    </row>
    <row r="4" spans="1:22" x14ac:dyDescent="0.25">
      <c r="A4" t="s">
        <v>35</v>
      </c>
      <c r="B4" t="s">
        <v>39</v>
      </c>
      <c r="C4">
        <v>2000</v>
      </c>
      <c r="D4">
        <v>31</v>
      </c>
      <c r="E4">
        <v>400</v>
      </c>
      <c r="G4" s="33">
        <f>C4</f>
        <v>2000</v>
      </c>
      <c r="H4" s="33">
        <f t="shared" ref="H4:V4" si="2">(G4-400)+(ROUNDUP(SQRT(400^2+(H$1*2)^2),2))</f>
        <v>2000.02</v>
      </c>
      <c r="I4" s="33">
        <f t="shared" si="2"/>
        <v>2000.07</v>
      </c>
      <c r="J4" s="33">
        <f t="shared" si="2"/>
        <v>2000.1499999999999</v>
      </c>
      <c r="K4" s="33">
        <f t="shared" si="2"/>
        <v>2000.2799999999997</v>
      </c>
      <c r="L4" s="33">
        <f t="shared" si="2"/>
        <v>2000.4599999999998</v>
      </c>
      <c r="M4" s="33">
        <f t="shared" si="2"/>
        <v>2000.7099999999998</v>
      </c>
      <c r="N4" s="33">
        <f t="shared" si="2"/>
        <v>2001.0299999999997</v>
      </c>
      <c r="O4" s="33">
        <f t="shared" si="2"/>
        <v>2001.4399999999996</v>
      </c>
      <c r="P4" s="33">
        <f t="shared" si="2"/>
        <v>2001.9399999999996</v>
      </c>
      <c r="Q4" s="33">
        <f t="shared" si="2"/>
        <v>2002.5499999999997</v>
      </c>
      <c r="R4" s="33">
        <f t="shared" si="2"/>
        <v>2003.2699999999998</v>
      </c>
      <c r="S4" s="33">
        <f t="shared" si="2"/>
        <v>2004.1199999999997</v>
      </c>
      <c r="T4" s="33">
        <f t="shared" si="2"/>
        <v>2005.0999999999997</v>
      </c>
      <c r="U4" s="33">
        <f t="shared" si="2"/>
        <v>2006.2299999999996</v>
      </c>
      <c r="V4" s="33">
        <f t="shared" si="2"/>
        <v>2007.5099999999995</v>
      </c>
    </row>
    <row r="5" spans="1:22" x14ac:dyDescent="0.25">
      <c r="A5" t="s">
        <v>35</v>
      </c>
      <c r="B5" t="s">
        <v>39</v>
      </c>
      <c r="C5">
        <v>1800</v>
      </c>
      <c r="D5">
        <v>31</v>
      </c>
      <c r="E5">
        <v>400</v>
      </c>
      <c r="G5" s="33">
        <f>C5</f>
        <v>1800</v>
      </c>
      <c r="H5" s="33">
        <f t="shared" ref="H5:V5" si="3">(G5-400)+(ROUNDUP(SQRT(400^2+(H$1*2)^2),2))</f>
        <v>1800.02</v>
      </c>
      <c r="I5" s="33">
        <f t="shared" si="3"/>
        <v>1800.07</v>
      </c>
      <c r="J5" s="33">
        <f t="shared" si="3"/>
        <v>1800.1499999999999</v>
      </c>
      <c r="K5" s="33">
        <f t="shared" si="3"/>
        <v>1800.2799999999997</v>
      </c>
      <c r="L5" s="33">
        <f t="shared" si="3"/>
        <v>1800.4599999999998</v>
      </c>
      <c r="M5" s="33">
        <f t="shared" si="3"/>
        <v>1800.7099999999998</v>
      </c>
      <c r="N5" s="33">
        <f t="shared" si="3"/>
        <v>1801.0299999999997</v>
      </c>
      <c r="O5" s="33">
        <f t="shared" si="3"/>
        <v>1801.4399999999996</v>
      </c>
      <c r="P5" s="33">
        <f t="shared" si="3"/>
        <v>1801.9399999999996</v>
      </c>
      <c r="Q5" s="33">
        <f t="shared" si="3"/>
        <v>1802.5499999999997</v>
      </c>
      <c r="R5" s="33">
        <f t="shared" si="3"/>
        <v>1803.2699999999998</v>
      </c>
      <c r="S5" s="33">
        <f t="shared" si="3"/>
        <v>1804.1199999999997</v>
      </c>
      <c r="T5" s="33">
        <f t="shared" si="3"/>
        <v>1805.0999999999997</v>
      </c>
      <c r="U5" s="33">
        <f t="shared" si="3"/>
        <v>1806.2299999999996</v>
      </c>
      <c r="V5" s="33">
        <f t="shared" si="3"/>
        <v>1807.5099999999995</v>
      </c>
    </row>
    <row r="6" spans="1:22" x14ac:dyDescent="0.25">
      <c r="A6" t="s">
        <v>35</v>
      </c>
      <c r="B6" t="s">
        <v>39</v>
      </c>
      <c r="C6">
        <v>1600</v>
      </c>
      <c r="D6">
        <v>31</v>
      </c>
      <c r="E6">
        <v>400</v>
      </c>
      <c r="G6" s="33">
        <f>C6</f>
        <v>1600</v>
      </c>
      <c r="H6" s="33">
        <f t="shared" ref="H6:V6" si="4">(G6-400)+(ROUNDUP(SQRT(400^2+(H$1*2)^2),2))</f>
        <v>1600.02</v>
      </c>
      <c r="I6" s="33">
        <f t="shared" si="4"/>
        <v>1600.07</v>
      </c>
      <c r="J6" s="33">
        <f t="shared" si="4"/>
        <v>1600.1499999999999</v>
      </c>
      <c r="K6" s="33">
        <f t="shared" si="4"/>
        <v>1600.2799999999997</v>
      </c>
      <c r="L6" s="33">
        <f t="shared" si="4"/>
        <v>1600.4599999999998</v>
      </c>
      <c r="M6" s="33">
        <f t="shared" si="4"/>
        <v>1600.7099999999998</v>
      </c>
      <c r="N6" s="33">
        <f t="shared" si="4"/>
        <v>1601.0299999999997</v>
      </c>
      <c r="O6" s="33">
        <f t="shared" si="4"/>
        <v>1601.4399999999996</v>
      </c>
      <c r="P6" s="33">
        <f t="shared" si="4"/>
        <v>1601.9399999999996</v>
      </c>
      <c r="Q6" s="33">
        <f t="shared" si="4"/>
        <v>1602.5499999999997</v>
      </c>
      <c r="R6" s="33">
        <f t="shared" si="4"/>
        <v>1603.2699999999998</v>
      </c>
      <c r="S6" s="33">
        <f t="shared" si="4"/>
        <v>1604.1199999999997</v>
      </c>
      <c r="T6" s="33">
        <f t="shared" si="4"/>
        <v>1605.0999999999997</v>
      </c>
      <c r="U6" s="33">
        <f t="shared" si="4"/>
        <v>1606.2299999999996</v>
      </c>
      <c r="V6" s="33">
        <f t="shared" si="4"/>
        <v>1607.5099999999995</v>
      </c>
    </row>
    <row r="7" spans="1:22" x14ac:dyDescent="0.25">
      <c r="A7" t="s">
        <v>35</v>
      </c>
      <c r="B7" t="s">
        <v>39</v>
      </c>
      <c r="C7">
        <v>1400</v>
      </c>
      <c r="D7">
        <v>31</v>
      </c>
      <c r="E7">
        <v>400</v>
      </c>
      <c r="G7" s="33">
        <f>C7</f>
        <v>1400</v>
      </c>
      <c r="H7" s="33">
        <f t="shared" ref="H7:V7" si="5">(G7-400)+(ROUNDUP(SQRT(400^2+(H$1*2)^2),2))</f>
        <v>1400.02</v>
      </c>
      <c r="I7" s="33">
        <f t="shared" si="5"/>
        <v>1400.07</v>
      </c>
      <c r="J7" s="33">
        <f t="shared" si="5"/>
        <v>1400.1499999999999</v>
      </c>
      <c r="K7" s="33">
        <f t="shared" si="5"/>
        <v>1400.2799999999997</v>
      </c>
      <c r="L7" s="33">
        <f t="shared" si="5"/>
        <v>1400.4599999999998</v>
      </c>
      <c r="M7" s="33">
        <f t="shared" si="5"/>
        <v>1400.7099999999998</v>
      </c>
      <c r="N7" s="33">
        <f t="shared" si="5"/>
        <v>1401.0299999999997</v>
      </c>
      <c r="O7" s="33">
        <f t="shared" si="5"/>
        <v>1401.4399999999996</v>
      </c>
      <c r="P7" s="33">
        <f t="shared" si="5"/>
        <v>1401.9399999999996</v>
      </c>
      <c r="Q7" s="33">
        <f t="shared" si="5"/>
        <v>1402.5499999999997</v>
      </c>
      <c r="R7" s="33">
        <f t="shared" si="5"/>
        <v>1403.2699999999998</v>
      </c>
      <c r="S7" s="33">
        <f t="shared" si="5"/>
        <v>1404.1199999999997</v>
      </c>
      <c r="T7" s="33">
        <f t="shared" si="5"/>
        <v>1405.0999999999997</v>
      </c>
      <c r="U7" s="33">
        <f t="shared" si="5"/>
        <v>1406.2299999999996</v>
      </c>
      <c r="V7" s="33">
        <f t="shared" si="5"/>
        <v>1407.5099999999995</v>
      </c>
    </row>
    <row r="8" spans="1:22" x14ac:dyDescent="0.25">
      <c r="A8" t="s">
        <v>35</v>
      </c>
      <c r="B8" t="s">
        <v>39</v>
      </c>
      <c r="C8">
        <v>1200</v>
      </c>
      <c r="D8">
        <v>31</v>
      </c>
      <c r="E8">
        <v>400</v>
      </c>
      <c r="G8" s="33">
        <f>C8</f>
        <v>1200</v>
      </c>
      <c r="H8" s="33">
        <f t="shared" ref="H8:V8" si="6">(G8-400)+(ROUNDUP(SQRT(400^2+(H$1*2)^2),2))</f>
        <v>1200.02</v>
      </c>
      <c r="I8" s="33">
        <f t="shared" si="6"/>
        <v>1200.07</v>
      </c>
      <c r="J8" s="33">
        <f t="shared" si="6"/>
        <v>1200.1499999999999</v>
      </c>
      <c r="K8" s="33">
        <f t="shared" si="6"/>
        <v>1200.2799999999997</v>
      </c>
      <c r="L8" s="33">
        <f t="shared" si="6"/>
        <v>1200.4599999999998</v>
      </c>
      <c r="M8" s="33">
        <f t="shared" si="6"/>
        <v>1200.7099999999998</v>
      </c>
      <c r="N8" s="33">
        <f t="shared" si="6"/>
        <v>1201.0299999999997</v>
      </c>
      <c r="O8" s="33">
        <f t="shared" si="6"/>
        <v>1201.4399999999996</v>
      </c>
      <c r="P8" s="33">
        <f t="shared" si="6"/>
        <v>1201.9399999999996</v>
      </c>
      <c r="Q8" s="33">
        <f t="shared" si="6"/>
        <v>1202.5499999999997</v>
      </c>
      <c r="R8" s="33">
        <f t="shared" si="6"/>
        <v>1203.2699999999998</v>
      </c>
      <c r="S8" s="33">
        <f t="shared" si="6"/>
        <v>1204.1199999999997</v>
      </c>
      <c r="T8" s="33">
        <f t="shared" si="6"/>
        <v>1205.0999999999997</v>
      </c>
      <c r="U8" s="33">
        <f t="shared" si="6"/>
        <v>1206.2299999999996</v>
      </c>
      <c r="V8" s="33">
        <f t="shared" si="6"/>
        <v>1207.5099999999995</v>
      </c>
    </row>
    <row r="9" spans="1:22" x14ac:dyDescent="0.25">
      <c r="A9" t="s">
        <v>35</v>
      </c>
      <c r="B9" t="s">
        <v>39</v>
      </c>
      <c r="C9">
        <v>1000</v>
      </c>
      <c r="D9">
        <v>31</v>
      </c>
      <c r="E9">
        <v>400</v>
      </c>
      <c r="G9" s="33">
        <f>C9</f>
        <v>1000</v>
      </c>
      <c r="H9" s="33">
        <f t="shared" ref="H9:V9" si="7">(G9-400)+(ROUNDUP(SQRT(400^2+(H$1*2)^2),2))</f>
        <v>1000.02</v>
      </c>
      <c r="I9" s="33">
        <f t="shared" si="7"/>
        <v>1000.0699999999999</v>
      </c>
      <c r="J9" s="33">
        <f t="shared" si="7"/>
        <v>1000.1499999999999</v>
      </c>
      <c r="K9" s="33">
        <f t="shared" si="7"/>
        <v>1000.2799999999999</v>
      </c>
      <c r="L9" s="33">
        <f t="shared" si="7"/>
        <v>1000.4599999999998</v>
      </c>
      <c r="M9" s="33">
        <f t="shared" si="7"/>
        <v>1000.7099999999998</v>
      </c>
      <c r="N9" s="33">
        <f t="shared" si="7"/>
        <v>1001.0299999999997</v>
      </c>
      <c r="O9" s="33">
        <f t="shared" si="7"/>
        <v>1001.4399999999997</v>
      </c>
      <c r="P9" s="33">
        <f t="shared" si="7"/>
        <v>1001.9399999999997</v>
      </c>
      <c r="Q9" s="33">
        <f t="shared" si="7"/>
        <v>1002.5499999999997</v>
      </c>
      <c r="R9" s="33">
        <f t="shared" si="7"/>
        <v>1003.2699999999998</v>
      </c>
      <c r="S9" s="33">
        <f t="shared" si="7"/>
        <v>1004.1199999999997</v>
      </c>
      <c r="T9" s="33">
        <f t="shared" si="7"/>
        <v>1005.0999999999997</v>
      </c>
      <c r="U9" s="33">
        <f t="shared" si="7"/>
        <v>1006.2299999999997</v>
      </c>
      <c r="V9" s="33">
        <f t="shared" si="7"/>
        <v>1007.5099999999996</v>
      </c>
    </row>
    <row r="10" spans="1:22" x14ac:dyDescent="0.25">
      <c r="A10" t="s">
        <v>34</v>
      </c>
      <c r="B10" t="s">
        <v>40</v>
      </c>
      <c r="C10">
        <v>1900</v>
      </c>
      <c r="D10">
        <v>25</v>
      </c>
      <c r="E10">
        <v>400</v>
      </c>
      <c r="G10" s="33">
        <f>C10</f>
        <v>1900</v>
      </c>
      <c r="H10" s="33">
        <f t="shared" ref="H10:V10" si="8">(G10-400)+(ROUNDUP(SQRT(400^2+(H$1*2)^2),2))</f>
        <v>1900.02</v>
      </c>
      <c r="I10" s="33">
        <f t="shared" si="8"/>
        <v>1900.07</v>
      </c>
      <c r="J10" s="33">
        <f t="shared" si="8"/>
        <v>1900.1499999999999</v>
      </c>
      <c r="K10" s="33">
        <f t="shared" si="8"/>
        <v>1900.2799999999997</v>
      </c>
      <c r="L10" s="33">
        <f t="shared" si="8"/>
        <v>1900.4599999999998</v>
      </c>
      <c r="M10" s="33">
        <f t="shared" si="8"/>
        <v>1900.7099999999998</v>
      </c>
      <c r="N10" s="33">
        <f t="shared" si="8"/>
        <v>1901.0299999999997</v>
      </c>
      <c r="O10" s="33">
        <f t="shared" si="8"/>
        <v>1901.4399999999996</v>
      </c>
      <c r="P10" s="33">
        <f t="shared" si="8"/>
        <v>1901.9399999999996</v>
      </c>
      <c r="Q10" s="33">
        <f t="shared" si="8"/>
        <v>1902.5499999999997</v>
      </c>
      <c r="R10" s="33">
        <f t="shared" si="8"/>
        <v>1903.2699999999998</v>
      </c>
      <c r="S10" s="33">
        <f t="shared" si="8"/>
        <v>1904.1199999999997</v>
      </c>
      <c r="T10" s="33">
        <f t="shared" si="8"/>
        <v>1905.0999999999997</v>
      </c>
      <c r="U10" s="33">
        <f t="shared" si="8"/>
        <v>1906.2299999999996</v>
      </c>
      <c r="V10" s="33">
        <f t="shared" si="8"/>
        <v>1907.5099999999995</v>
      </c>
    </row>
    <row r="11" spans="1:22" x14ac:dyDescent="0.25">
      <c r="A11" t="s">
        <v>34</v>
      </c>
      <c r="B11" t="s">
        <v>40</v>
      </c>
      <c r="C11">
        <v>1800</v>
      </c>
      <c r="D11">
        <v>25</v>
      </c>
      <c r="E11">
        <v>400</v>
      </c>
      <c r="G11" s="33">
        <f>C11</f>
        <v>1800</v>
      </c>
      <c r="H11" s="33">
        <f t="shared" ref="H11:V11" si="9">(G11-400)+(ROUNDUP(SQRT(400^2+(H$1*2)^2),2))</f>
        <v>1800.02</v>
      </c>
      <c r="I11" s="33">
        <f t="shared" si="9"/>
        <v>1800.07</v>
      </c>
      <c r="J11" s="33">
        <f t="shared" si="9"/>
        <v>1800.1499999999999</v>
      </c>
      <c r="K11" s="33">
        <f t="shared" si="9"/>
        <v>1800.2799999999997</v>
      </c>
      <c r="L11" s="33">
        <f t="shared" si="9"/>
        <v>1800.4599999999998</v>
      </c>
      <c r="M11" s="33">
        <f t="shared" si="9"/>
        <v>1800.7099999999998</v>
      </c>
      <c r="N11" s="33">
        <f t="shared" si="9"/>
        <v>1801.0299999999997</v>
      </c>
      <c r="O11" s="33">
        <f t="shared" si="9"/>
        <v>1801.4399999999996</v>
      </c>
      <c r="P11" s="33">
        <f t="shared" si="9"/>
        <v>1801.9399999999996</v>
      </c>
      <c r="Q11" s="33">
        <f t="shared" si="9"/>
        <v>1802.5499999999997</v>
      </c>
      <c r="R11" s="33">
        <f t="shared" si="9"/>
        <v>1803.2699999999998</v>
      </c>
      <c r="S11" s="33">
        <f t="shared" si="9"/>
        <v>1804.1199999999997</v>
      </c>
      <c r="T11" s="33">
        <f t="shared" si="9"/>
        <v>1805.0999999999997</v>
      </c>
      <c r="U11" s="33">
        <f t="shared" si="9"/>
        <v>1806.2299999999996</v>
      </c>
      <c r="V11" s="33">
        <f t="shared" si="9"/>
        <v>1807.5099999999995</v>
      </c>
    </row>
    <row r="12" spans="1:22" x14ac:dyDescent="0.25">
      <c r="A12" t="s">
        <v>34</v>
      </c>
      <c r="B12" t="s">
        <v>40</v>
      </c>
      <c r="C12">
        <v>1700</v>
      </c>
      <c r="D12">
        <v>25</v>
      </c>
      <c r="E12">
        <v>400</v>
      </c>
      <c r="G12" s="33">
        <f>C12</f>
        <v>1700</v>
      </c>
      <c r="H12" s="33">
        <f t="shared" ref="H12:V12" si="10">(G12-400)+(ROUNDUP(SQRT(400^2+(H$1*2)^2),2))</f>
        <v>1700.02</v>
      </c>
      <c r="I12" s="33">
        <f t="shared" si="10"/>
        <v>1700.07</v>
      </c>
      <c r="J12" s="33">
        <f t="shared" si="10"/>
        <v>1700.1499999999999</v>
      </c>
      <c r="K12" s="33">
        <f t="shared" si="10"/>
        <v>1700.2799999999997</v>
      </c>
      <c r="L12" s="33">
        <f t="shared" si="10"/>
        <v>1700.4599999999998</v>
      </c>
      <c r="M12" s="33">
        <f t="shared" si="10"/>
        <v>1700.7099999999998</v>
      </c>
      <c r="N12" s="33">
        <f t="shared" si="10"/>
        <v>1701.0299999999997</v>
      </c>
      <c r="O12" s="33">
        <f t="shared" si="10"/>
        <v>1701.4399999999996</v>
      </c>
      <c r="P12" s="33">
        <f t="shared" si="10"/>
        <v>1701.9399999999996</v>
      </c>
      <c r="Q12" s="33">
        <f t="shared" si="10"/>
        <v>1702.5499999999997</v>
      </c>
      <c r="R12" s="33">
        <f t="shared" si="10"/>
        <v>1703.2699999999998</v>
      </c>
      <c r="S12" s="33">
        <f t="shared" si="10"/>
        <v>1704.1199999999997</v>
      </c>
      <c r="T12" s="33">
        <f t="shared" si="10"/>
        <v>1705.0999999999997</v>
      </c>
      <c r="U12" s="33">
        <f t="shared" si="10"/>
        <v>1706.2299999999996</v>
      </c>
      <c r="V12" s="33">
        <f t="shared" si="10"/>
        <v>1707.5099999999995</v>
      </c>
    </row>
    <row r="13" spans="1:22" x14ac:dyDescent="0.25">
      <c r="A13" t="s">
        <v>34</v>
      </c>
      <c r="B13" t="s">
        <v>40</v>
      </c>
      <c r="C13">
        <v>1500</v>
      </c>
      <c r="D13">
        <v>25</v>
      </c>
      <c r="E13">
        <v>400</v>
      </c>
      <c r="G13" s="33">
        <f>C13</f>
        <v>1500</v>
      </c>
      <c r="H13" s="33">
        <f t="shared" ref="H13:V13" si="11">(G13-400)+(ROUNDUP(SQRT(400^2+(H$1*2)^2),2))</f>
        <v>1500.02</v>
      </c>
      <c r="I13" s="33">
        <f t="shared" si="11"/>
        <v>1500.07</v>
      </c>
      <c r="J13" s="33">
        <f t="shared" si="11"/>
        <v>1500.1499999999999</v>
      </c>
      <c r="K13" s="33">
        <f t="shared" si="11"/>
        <v>1500.2799999999997</v>
      </c>
      <c r="L13" s="33">
        <f t="shared" si="11"/>
        <v>1500.4599999999998</v>
      </c>
      <c r="M13" s="33">
        <f t="shared" si="11"/>
        <v>1500.7099999999998</v>
      </c>
      <c r="N13" s="33">
        <f t="shared" si="11"/>
        <v>1501.0299999999997</v>
      </c>
      <c r="O13" s="33">
        <f t="shared" si="11"/>
        <v>1501.4399999999996</v>
      </c>
      <c r="P13" s="33">
        <f t="shared" si="11"/>
        <v>1501.9399999999996</v>
      </c>
      <c r="Q13" s="33">
        <f t="shared" si="11"/>
        <v>1502.5499999999997</v>
      </c>
      <c r="R13" s="33">
        <f t="shared" si="11"/>
        <v>1503.2699999999998</v>
      </c>
      <c r="S13" s="33">
        <f t="shared" si="11"/>
        <v>1504.1199999999997</v>
      </c>
      <c r="T13" s="33">
        <f t="shared" si="11"/>
        <v>1505.0999999999997</v>
      </c>
      <c r="U13" s="33">
        <f t="shared" si="11"/>
        <v>1506.2299999999996</v>
      </c>
      <c r="V13" s="33">
        <f t="shared" si="11"/>
        <v>1507.5099999999995</v>
      </c>
    </row>
    <row r="14" spans="1:22" x14ac:dyDescent="0.25">
      <c r="A14" t="s">
        <v>34</v>
      </c>
      <c r="B14" t="s">
        <v>40</v>
      </c>
      <c r="C14">
        <v>1600</v>
      </c>
      <c r="D14">
        <v>25</v>
      </c>
      <c r="E14">
        <v>400</v>
      </c>
      <c r="G14" s="33">
        <f>C14</f>
        <v>1600</v>
      </c>
      <c r="H14" s="33">
        <f t="shared" ref="H14:V14" si="12">(G14-400)+(ROUNDUP(SQRT(400^2+(H$1*2)^2),2))</f>
        <v>1600.02</v>
      </c>
      <c r="I14" s="33">
        <f t="shared" si="12"/>
        <v>1600.07</v>
      </c>
      <c r="J14" s="33">
        <f t="shared" si="12"/>
        <v>1600.1499999999999</v>
      </c>
      <c r="K14" s="33">
        <f t="shared" si="12"/>
        <v>1600.2799999999997</v>
      </c>
      <c r="L14" s="33">
        <f t="shared" si="12"/>
        <v>1600.4599999999998</v>
      </c>
      <c r="M14" s="33">
        <f t="shared" si="12"/>
        <v>1600.7099999999998</v>
      </c>
      <c r="N14" s="33">
        <f t="shared" si="12"/>
        <v>1601.0299999999997</v>
      </c>
      <c r="O14" s="33">
        <f t="shared" si="12"/>
        <v>1601.4399999999996</v>
      </c>
      <c r="P14" s="33">
        <f t="shared" si="12"/>
        <v>1601.9399999999996</v>
      </c>
      <c r="Q14" s="33">
        <f t="shared" si="12"/>
        <v>1602.5499999999997</v>
      </c>
      <c r="R14" s="33">
        <f t="shared" si="12"/>
        <v>1603.2699999999998</v>
      </c>
      <c r="S14" s="33">
        <f t="shared" si="12"/>
        <v>1604.1199999999997</v>
      </c>
      <c r="T14" s="33">
        <f t="shared" si="12"/>
        <v>1605.0999999999997</v>
      </c>
      <c r="U14" s="33">
        <f t="shared" si="12"/>
        <v>1606.2299999999996</v>
      </c>
      <c r="V14" s="33">
        <f t="shared" si="12"/>
        <v>1607.5099999999995</v>
      </c>
    </row>
    <row r="15" spans="1:22" x14ac:dyDescent="0.25">
      <c r="A15" t="s">
        <v>34</v>
      </c>
      <c r="B15" t="s">
        <v>40</v>
      </c>
      <c r="C15">
        <v>1200</v>
      </c>
      <c r="D15">
        <v>25</v>
      </c>
      <c r="E15">
        <v>400</v>
      </c>
      <c r="G15" s="33">
        <f>C15</f>
        <v>1200</v>
      </c>
      <c r="H15" s="33">
        <f t="shared" ref="H15:V15" si="13">(G15-400)+(ROUNDUP(SQRT(400^2+(H$1*2)^2),2))</f>
        <v>1200.02</v>
      </c>
      <c r="I15" s="33">
        <f t="shared" si="13"/>
        <v>1200.07</v>
      </c>
      <c r="J15" s="33">
        <f t="shared" si="13"/>
        <v>1200.1499999999999</v>
      </c>
      <c r="K15" s="33">
        <f t="shared" si="13"/>
        <v>1200.2799999999997</v>
      </c>
      <c r="L15" s="33">
        <f t="shared" si="13"/>
        <v>1200.4599999999998</v>
      </c>
      <c r="M15" s="33">
        <f t="shared" si="13"/>
        <v>1200.7099999999998</v>
      </c>
      <c r="N15" s="33">
        <f t="shared" si="13"/>
        <v>1201.0299999999997</v>
      </c>
      <c r="O15" s="33">
        <f t="shared" si="13"/>
        <v>1201.4399999999996</v>
      </c>
      <c r="P15" s="33">
        <f t="shared" si="13"/>
        <v>1201.9399999999996</v>
      </c>
      <c r="Q15" s="33">
        <f t="shared" si="13"/>
        <v>1202.5499999999997</v>
      </c>
      <c r="R15" s="33">
        <f t="shared" si="13"/>
        <v>1203.2699999999998</v>
      </c>
      <c r="S15" s="33">
        <f t="shared" si="13"/>
        <v>1204.1199999999997</v>
      </c>
      <c r="T15" s="33">
        <f t="shared" si="13"/>
        <v>1205.0999999999997</v>
      </c>
      <c r="U15" s="33">
        <f t="shared" si="13"/>
        <v>1206.2299999999996</v>
      </c>
      <c r="V15" s="33">
        <f t="shared" si="13"/>
        <v>1207.5099999999995</v>
      </c>
    </row>
    <row r="16" spans="1:22" x14ac:dyDescent="0.25">
      <c r="A16" t="s">
        <v>34</v>
      </c>
      <c r="B16" t="s">
        <v>40</v>
      </c>
      <c r="C16">
        <v>1100</v>
      </c>
      <c r="D16">
        <v>25</v>
      </c>
      <c r="E16">
        <v>400</v>
      </c>
      <c r="G16" s="33">
        <f>C16</f>
        <v>1100</v>
      </c>
      <c r="H16" s="33">
        <f t="shared" ref="H16:V16" si="14">(G16-400)+(ROUNDUP(SQRT(400^2+(H$1*2)^2),2))</f>
        <v>1100.02</v>
      </c>
      <c r="I16" s="33">
        <f t="shared" si="14"/>
        <v>1100.07</v>
      </c>
      <c r="J16" s="33">
        <f t="shared" si="14"/>
        <v>1100.1499999999999</v>
      </c>
      <c r="K16" s="33">
        <f t="shared" si="14"/>
        <v>1100.2799999999997</v>
      </c>
      <c r="L16" s="33">
        <f t="shared" si="14"/>
        <v>1100.4599999999998</v>
      </c>
      <c r="M16" s="33">
        <f t="shared" si="14"/>
        <v>1100.7099999999998</v>
      </c>
      <c r="N16" s="33">
        <f t="shared" si="14"/>
        <v>1101.0299999999997</v>
      </c>
      <c r="O16" s="33">
        <f t="shared" si="14"/>
        <v>1101.4399999999996</v>
      </c>
      <c r="P16" s="33">
        <f t="shared" si="14"/>
        <v>1101.9399999999996</v>
      </c>
      <c r="Q16" s="33">
        <f t="shared" si="14"/>
        <v>1102.5499999999997</v>
      </c>
      <c r="R16" s="33">
        <f t="shared" si="14"/>
        <v>1103.2699999999998</v>
      </c>
      <c r="S16" s="33">
        <f t="shared" si="14"/>
        <v>1104.1199999999997</v>
      </c>
      <c r="T16" s="33">
        <f t="shared" si="14"/>
        <v>1105.0999999999997</v>
      </c>
      <c r="U16" s="33">
        <f t="shared" si="14"/>
        <v>1106.2299999999996</v>
      </c>
      <c r="V16" s="33">
        <f t="shared" si="14"/>
        <v>1107.5099999999995</v>
      </c>
    </row>
    <row r="17" spans="1:22" x14ac:dyDescent="0.25">
      <c r="A17" t="s">
        <v>34</v>
      </c>
      <c r="B17" t="s">
        <v>40</v>
      </c>
      <c r="C17">
        <v>1000</v>
      </c>
      <c r="D17">
        <v>25</v>
      </c>
      <c r="E17">
        <v>400</v>
      </c>
      <c r="G17" s="33">
        <f>C17</f>
        <v>1000</v>
      </c>
      <c r="H17" s="33">
        <f t="shared" ref="H17:V17" si="15">(G17-400)+(ROUNDUP(SQRT(400^2+(H$1*2)^2),2))</f>
        <v>1000.02</v>
      </c>
      <c r="I17" s="33">
        <f t="shared" si="15"/>
        <v>1000.0699999999999</v>
      </c>
      <c r="J17" s="33">
        <f t="shared" si="15"/>
        <v>1000.1499999999999</v>
      </c>
      <c r="K17" s="33">
        <f t="shared" si="15"/>
        <v>1000.2799999999999</v>
      </c>
      <c r="L17" s="33">
        <f t="shared" si="15"/>
        <v>1000.4599999999998</v>
      </c>
      <c r="M17" s="33">
        <f t="shared" si="15"/>
        <v>1000.7099999999998</v>
      </c>
      <c r="N17" s="33">
        <f t="shared" si="15"/>
        <v>1001.0299999999997</v>
      </c>
      <c r="O17" s="33">
        <f t="shared" si="15"/>
        <v>1001.4399999999997</v>
      </c>
      <c r="P17" s="33">
        <f t="shared" si="15"/>
        <v>1001.9399999999997</v>
      </c>
      <c r="Q17" s="33">
        <f t="shared" si="15"/>
        <v>1002.5499999999997</v>
      </c>
      <c r="R17" s="33">
        <f t="shared" si="15"/>
        <v>1003.2699999999998</v>
      </c>
      <c r="S17" s="33">
        <f t="shared" si="15"/>
        <v>1004.1199999999997</v>
      </c>
      <c r="T17" s="33">
        <f t="shared" si="15"/>
        <v>1005.0999999999997</v>
      </c>
      <c r="U17" s="33">
        <f t="shared" si="15"/>
        <v>1006.2299999999997</v>
      </c>
      <c r="V17" s="33">
        <f t="shared" si="15"/>
        <v>1007.5099999999996</v>
      </c>
    </row>
    <row r="18" spans="1:22" x14ac:dyDescent="0.25">
      <c r="A18" t="s">
        <v>37</v>
      </c>
      <c r="B18" t="s">
        <v>41</v>
      </c>
      <c r="C18">
        <v>1300</v>
      </c>
      <c r="D18">
        <v>20</v>
      </c>
      <c r="E18">
        <v>400</v>
      </c>
      <c r="G18" s="33">
        <f>C18</f>
        <v>1300</v>
      </c>
      <c r="H18" s="33">
        <f t="shared" ref="H18:V18" si="16">(G18-400)+(ROUNDUP(SQRT(400^2+(H$1*2)^2),2))</f>
        <v>1300.02</v>
      </c>
      <c r="I18" s="33">
        <f t="shared" si="16"/>
        <v>1300.07</v>
      </c>
      <c r="J18" s="33">
        <f t="shared" si="16"/>
        <v>1300.1499999999999</v>
      </c>
      <c r="K18" s="33">
        <f t="shared" si="16"/>
        <v>1300.2799999999997</v>
      </c>
      <c r="L18" s="33">
        <f t="shared" si="16"/>
        <v>1300.4599999999998</v>
      </c>
      <c r="M18" s="33">
        <f t="shared" si="16"/>
        <v>1300.7099999999998</v>
      </c>
      <c r="N18" s="33">
        <f t="shared" si="16"/>
        <v>1301.0299999999997</v>
      </c>
      <c r="O18" s="33">
        <f t="shared" si="16"/>
        <v>1301.4399999999996</v>
      </c>
      <c r="P18" s="33">
        <f t="shared" si="16"/>
        <v>1301.9399999999996</v>
      </c>
      <c r="Q18" s="33">
        <f t="shared" si="16"/>
        <v>1302.5499999999997</v>
      </c>
      <c r="R18" s="33">
        <f t="shared" si="16"/>
        <v>1303.2699999999998</v>
      </c>
      <c r="S18" s="33">
        <f t="shared" si="16"/>
        <v>1304.1199999999997</v>
      </c>
      <c r="T18" s="33">
        <f t="shared" si="16"/>
        <v>1305.0999999999997</v>
      </c>
      <c r="U18" s="33">
        <f t="shared" si="16"/>
        <v>1306.2299999999996</v>
      </c>
      <c r="V18" s="33">
        <f t="shared" si="16"/>
        <v>1307.5099999999995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 Results</vt:lpstr>
      <vt:lpstr>Horse Portfolio Database</vt:lpstr>
      <vt:lpstr>T-Chart</vt:lpstr>
      <vt:lpstr>Course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lim</dc:creator>
  <cp:lastModifiedBy>remy lim</cp:lastModifiedBy>
  <dcterms:created xsi:type="dcterms:W3CDTF">2017-03-29T10:20:59Z</dcterms:created>
  <dcterms:modified xsi:type="dcterms:W3CDTF">2017-03-31T12:20:08Z</dcterms:modified>
</cp:coreProperties>
</file>