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/>
  <mc:AlternateContent xmlns:mc="http://schemas.openxmlformats.org/markup-compatibility/2006">
    <mc:Choice Requires="x15">
      <x15ac:absPath xmlns:x15ac="http://schemas.microsoft.com/office/spreadsheetml/2010/11/ac" url="/Users/jan-oivindlima/Documents/arbeid/8. semester/EIT/"/>
    </mc:Choice>
  </mc:AlternateContent>
  <xr:revisionPtr revIDLastSave="0" documentId="8_{BC67B5B5-A90A-9047-B6A7-3EE6EE296D0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Resultat" sheetId="1" r:id="rId1"/>
    <sheet name="Test" sheetId="4" r:id="rId2"/>
    <sheet name="Spm" sheetId="2" r:id="rId3"/>
    <sheet name="csv" sheetId="3" r:id="rId4"/>
  </sheets>
  <definedNames>
    <definedName name="_xlnm._FilterDatabase" localSheetId="1" hidden="1">Test!$A$1:$C$21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B14" i="4"/>
  <c r="A14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C1" i="4"/>
  <c r="B1" i="4"/>
  <c r="A1" i="4"/>
  <c r="E12" i="1"/>
  <c r="D40" i="1"/>
  <c r="C40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B43" i="1"/>
  <c r="C28" i="1"/>
  <c r="D39" i="1"/>
  <c r="D38" i="1"/>
  <c r="C30" i="1"/>
  <c r="C39" i="1"/>
  <c r="C38" i="1"/>
  <c r="C29" i="1"/>
  <c r="B39" i="1"/>
  <c r="B38" i="1"/>
  <c r="B40" i="1" s="1"/>
  <c r="J5" i="1"/>
  <c r="J4" i="1"/>
  <c r="F9" i="1"/>
  <c r="E30" i="1"/>
  <c r="E29" i="1"/>
  <c r="E28" i="1"/>
  <c r="V7" i="2"/>
  <c r="V13" i="2"/>
  <c r="V19" i="2"/>
  <c r="Q7" i="2"/>
  <c r="R7" i="2"/>
  <c r="S7" i="2"/>
  <c r="T7" i="2"/>
  <c r="U7" i="2"/>
  <c r="Q13" i="2"/>
  <c r="R13" i="2"/>
  <c r="S13" i="2"/>
  <c r="T13" i="2"/>
  <c r="U13" i="2"/>
  <c r="Q19" i="2"/>
  <c r="R19" i="2"/>
  <c r="S19" i="2"/>
  <c r="T19" i="2"/>
  <c r="U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19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3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7" i="2"/>
  <c r="F17" i="1"/>
  <c r="E17" i="1"/>
  <c r="D17" i="1"/>
  <c r="C22" i="2"/>
  <c r="D22" i="2" s="1"/>
  <c r="B25" i="2"/>
  <c r="F13" i="1"/>
  <c r="E13" i="1"/>
  <c r="D13" i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B22" i="2"/>
  <c r="D4" i="1"/>
  <c r="F12" i="1"/>
  <c r="F11" i="1"/>
  <c r="E11" i="1"/>
  <c r="D12" i="1"/>
  <c r="D11" i="1"/>
  <c r="G11" i="1" s="1"/>
  <c r="H11" i="1" s="1"/>
  <c r="F10" i="1"/>
  <c r="E10" i="1"/>
  <c r="D10" i="1"/>
  <c r="G10" i="1"/>
  <c r="H10" i="1" s="1"/>
  <c r="E9" i="1"/>
  <c r="D9" i="1"/>
  <c r="B35" i="2"/>
  <c r="B36" i="2"/>
  <c r="B34" i="2"/>
  <c r="B30" i="2"/>
  <c r="B26" i="2"/>
  <c r="B27" i="2"/>
  <c r="B28" i="2"/>
  <c r="B29" i="2"/>
  <c r="B31" i="2"/>
  <c r="B32" i="2"/>
  <c r="B33" i="2"/>
  <c r="B24" i="2"/>
  <c r="B23" i="2"/>
  <c r="F8" i="1"/>
  <c r="E8" i="1"/>
  <c r="D8" i="1"/>
  <c r="F7" i="1"/>
  <c r="E7" i="1"/>
  <c r="D7" i="1"/>
  <c r="F6" i="1"/>
  <c r="E6" i="1"/>
  <c r="D6" i="1"/>
  <c r="D5" i="1"/>
  <c r="F5" i="1"/>
  <c r="F4" i="1"/>
  <c r="E5" i="1"/>
  <c r="E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12" i="1"/>
  <c r="H12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" i="1"/>
  <c r="H2" i="1" s="1"/>
  <c r="K9" i="1" l="1"/>
  <c r="L9" i="1" s="1"/>
  <c r="K8" i="1"/>
  <c r="L8" i="1" s="1"/>
  <c r="K7" i="1"/>
  <c r="L7" i="1" s="1"/>
  <c r="K6" i="1"/>
  <c r="L6" i="1" s="1"/>
  <c r="K4" i="1"/>
  <c r="L4" i="1" s="1"/>
  <c r="K5" i="1"/>
  <c r="L5" i="1" s="1"/>
  <c r="G13" i="1"/>
  <c r="H13" i="1" s="1"/>
  <c r="E23" i="2"/>
  <c r="E33" i="2"/>
  <c r="E28" i="2"/>
  <c r="C38" i="2"/>
  <c r="G9" i="1"/>
  <c r="H9" i="1" s="1"/>
  <c r="B38" i="2"/>
  <c r="J26" i="1" l="1"/>
  <c r="J27" i="1" s="1"/>
</calcChain>
</file>

<file path=xl/sharedStrings.xml><?xml version="1.0" encoding="utf-8"?>
<sst xmlns="http://schemas.openxmlformats.org/spreadsheetml/2006/main" count="192" uniqueCount="93">
  <si>
    <t>Kandidat</t>
  </si>
  <si>
    <t>Lese/skrivevansker? (Ja/Nei)</t>
  </si>
  <si>
    <t>Rekkefølge Pod./Kant./Stille</t>
  </si>
  <si>
    <t>Resultat del 1</t>
  </si>
  <si>
    <t>Resultat del 2</t>
  </si>
  <si>
    <t>Resultat del 3</t>
  </si>
  <si>
    <t>Total</t>
  </si>
  <si>
    <t>Max: 111</t>
  </si>
  <si>
    <t>STILLE</t>
  </si>
  <si>
    <t>Test Eirik</t>
  </si>
  <si>
    <t>nei</t>
  </si>
  <si>
    <t>P/K/S</t>
  </si>
  <si>
    <t>Test Ida</t>
  </si>
  <si>
    <t>K/S/P</t>
  </si>
  <si>
    <t>S/P/K</t>
  </si>
  <si>
    <t>P/S/K</t>
  </si>
  <si>
    <t>Ja (dysleksi)</t>
  </si>
  <si>
    <t xml:space="preserve">K/P/S  </t>
  </si>
  <si>
    <t>nei (synesthesi)</t>
  </si>
  <si>
    <t xml:space="preserve">S/K/P  </t>
  </si>
  <si>
    <t xml:space="preserve">P/S/K  </t>
  </si>
  <si>
    <t xml:space="preserve">K/S/P  </t>
  </si>
  <si>
    <t xml:space="preserve">S/P/K  </t>
  </si>
  <si>
    <t xml:space="preserve">P/K/S  </t>
  </si>
  <si>
    <t>SUM STILLE</t>
  </si>
  <si>
    <t>Sum del 1</t>
  </si>
  <si>
    <t>SUM KANTINE</t>
  </si>
  <si>
    <t>Sum del 2</t>
  </si>
  <si>
    <t>SUM PODCAST</t>
  </si>
  <si>
    <t>Sum del 3</t>
  </si>
  <si>
    <t>Stille</t>
  </si>
  <si>
    <t>Kantine</t>
  </si>
  <si>
    <t>Prat</t>
  </si>
  <si>
    <t>Del 1</t>
  </si>
  <si>
    <t>Del 2</t>
  </si>
  <si>
    <t>Del 3</t>
  </si>
  <si>
    <t>Podcast</t>
  </si>
  <si>
    <t>Var.p</t>
  </si>
  <si>
    <t>Var.s</t>
  </si>
  <si>
    <t>Sandardavvik av var.p</t>
  </si>
  <si>
    <t>Gjennomsnitt</t>
  </si>
  <si>
    <t xml:space="preserve">Setning nr: 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</si>
  <si>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</si>
  <si>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</si>
  <si>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</si>
  <si>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</si>
  <si>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</si>
  <si>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</si>
  <si>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</si>
  <si>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</si>
  <si>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</si>
  <si>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</si>
  <si>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</si>
  <si>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</si>
  <si>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</si>
  <si>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</si>
  <si>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</si>
  <si>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</si>
  <si>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</si>
  <si>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</si>
  <si>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</si>
  <si>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</si>
  <si>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</si>
  <si>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Sum</t>
  </si>
  <si>
    <t>Snitt</t>
  </si>
  <si>
    <t>Snitt ord</t>
  </si>
  <si>
    <t>Oppg. 1</t>
  </si>
  <si>
    <t>Snitt del 1:</t>
  </si>
  <si>
    <t>Oppg. 2</t>
  </si>
  <si>
    <t>Oppg. 3</t>
  </si>
  <si>
    <t>Oppg. 4</t>
  </si>
  <si>
    <t>Oppg. 5</t>
  </si>
  <si>
    <t>Oppg. 6</t>
  </si>
  <si>
    <t>Snitt del 2:</t>
  </si>
  <si>
    <t>Oppg. 7</t>
  </si>
  <si>
    <t>Oppg. 8</t>
  </si>
  <si>
    <t>Oppg. 9</t>
  </si>
  <si>
    <t>Oppg. 10</t>
  </si>
  <si>
    <t>Oppg. 11</t>
  </si>
  <si>
    <t>Snitt del 3:</t>
  </si>
  <si>
    <t>Oppg. 12</t>
  </si>
  <si>
    <t>Oppg. 13</t>
  </si>
  <si>
    <t>Oppg. 14</t>
  </si>
  <si>
    <t>Oppg. 15</t>
  </si>
  <si>
    <t>Subject no.</t>
  </si>
  <si>
    <t>Noise type</t>
  </si>
  <si>
    <t>Score</t>
  </si>
  <si>
    <t>Section no.</t>
  </si>
  <si>
    <t>Task no.</t>
  </si>
  <si>
    <t>Precentage score</t>
  </si>
  <si>
    <t>S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</si>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</sst>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</font>
    <font>
      <sz val="14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18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10" fontId="0" fillId="0" borderId="1" xfId="0" applyNumberFormat="1" applyBorder="1"/>
    <xf numFmtId="0" fontId="1" fillId="0" borderId="4" xfId="0" applyFont="1" applyBorder="1"/>
    <xf numFmtId="0" fontId="1" fillId="3" borderId="0" xfId="0" applyFont="1" applyFill="1"/>
    <xf numFmtId="0" fontId="0" fillId="0" borderId="5" xfId="0" applyBorder="1"/>
    <xf numFmtId="0" fontId="1" fillId="5" borderId="6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4" xfId="0" applyFill="1" applyBorder="1"/>
    <xf numFmtId="0" fontId="0" fillId="2" borderId="1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0" xfId="0" applyFont="1" applyFill="1"/>
    <xf numFmtId="0" fontId="0" fillId="7" borderId="4" xfId="0" applyFill="1" applyBorder="1"/>
    <xf numFmtId="0" fontId="0" fillId="4" borderId="4" xfId="0" applyFill="1" applyBorder="1"/>
    <xf numFmtId="0" fontId="0" fillId="4" borderId="1" xfId="0" applyFill="1" applyBorder="1"/>
    <xf numFmtId="0" fontId="0" fillId="7" borderId="1" xfId="0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/>
    <xf numFmtId="0" fontId="5" fillId="0" borderId="0" xfId="0" applyFont="1"/>
    <xf numFmtId="0" fontId="3" fillId="0" borderId="0" xfId="0" applyFont="1"/>
    <xf numFmtId="2" fontId="3" fillId="0" borderId="0" xfId="0" applyNumberFormat="1" applyFont="1"/>
    <xf numFmtId="10" fontId="3" fillId="0" borderId="0" xfId="0" applyNumberFormat="1" applyFont="1"/>
    <xf numFmtId="0" fontId="0" fillId="3" borderId="0" xfId="0" applyFill="1"/>
    <xf numFmtId="0" fontId="4" fillId="2" borderId="1" xfId="0" applyFont="1" applyFill="1" applyBorder="1"/>
    <xf numFmtId="0" fontId="4" fillId="7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="150" workbookViewId="0">
      <pane xSplit="1" topLeftCell="B1" activePane="topRight" state="frozen"/>
      <selection pane="topRight" activeCell="B3" sqref="B3"/>
    </sheetView>
  </sheetViews>
  <sheetFormatPr baseColWidth="10" defaultColWidth="8.83203125" defaultRowHeight="15" x14ac:dyDescent="0.2"/>
  <cols>
    <col min="1" max="1" width="12.6640625" customWidth="1"/>
    <col min="2" max="2" width="29" customWidth="1"/>
    <col min="3" max="3" width="32.83203125" customWidth="1"/>
    <col min="4" max="4" width="16.83203125" customWidth="1"/>
    <col min="5" max="5" width="15" customWidth="1"/>
    <col min="6" max="6" width="15.83203125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6" t="s">
        <v>5</v>
      </c>
      <c r="G1" s="3" t="s">
        <v>6</v>
      </c>
      <c r="H1" s="3" t="s">
        <v>7</v>
      </c>
      <c r="J1" t="s">
        <v>8</v>
      </c>
    </row>
    <row r="2" spans="1:12" x14ac:dyDescent="0.2">
      <c r="A2" s="2" t="s">
        <v>9</v>
      </c>
      <c r="B2" s="2" t="s">
        <v>10</v>
      </c>
      <c r="C2" s="2" t="s">
        <v>11</v>
      </c>
      <c r="D2" s="25">
        <v>28</v>
      </c>
      <c r="E2" s="24">
        <v>23</v>
      </c>
      <c r="F2" s="17">
        <v>24</v>
      </c>
      <c r="G2" s="1">
        <f>SUM(D2:F2)</f>
        <v>75</v>
      </c>
      <c r="H2" s="5">
        <f>G2/111</f>
        <v>0.67567567567567566</v>
      </c>
    </row>
    <row r="3" spans="1:12" x14ac:dyDescent="0.2">
      <c r="A3" s="2" t="s">
        <v>12</v>
      </c>
      <c r="B3" s="2" t="s">
        <v>10</v>
      </c>
      <c r="C3" s="2" t="s">
        <v>13</v>
      </c>
      <c r="D3" s="23">
        <v>25</v>
      </c>
      <c r="E3" s="16">
        <v>29</v>
      </c>
      <c r="F3" s="26">
        <v>25</v>
      </c>
      <c r="G3" s="1">
        <f t="shared" ref="G3:G24" si="0">SUM(D3:F3)</f>
        <v>79</v>
      </c>
      <c r="H3" s="5">
        <f t="shared" ref="H3:H24" si="1">G3/111</f>
        <v>0.71171171171171166</v>
      </c>
    </row>
    <row r="4" spans="1:12" x14ac:dyDescent="0.2">
      <c r="A4" s="1">
        <v>1</v>
      </c>
      <c r="B4" s="1" t="s">
        <v>10</v>
      </c>
      <c r="C4" s="1" t="s">
        <v>14</v>
      </c>
      <c r="D4" s="15">
        <f>SUM(Spm!B2:B6)</f>
        <v>31</v>
      </c>
      <c r="E4" s="20">
        <f>SUM(Spm!B8:B12)</f>
        <v>25</v>
      </c>
      <c r="F4" s="19">
        <f>SUM(Spm!B14:B18)</f>
        <v>32</v>
      </c>
      <c r="G4" s="1">
        <f t="shared" si="0"/>
        <v>88</v>
      </c>
      <c r="H4" s="5">
        <f t="shared" si="1"/>
        <v>0.7927927927927928</v>
      </c>
      <c r="J4">
        <f>D4</f>
        <v>31</v>
      </c>
      <c r="K4">
        <f>J4-B43</f>
        <v>1.9523809523809526</v>
      </c>
      <c r="L4">
        <f>K4^2</f>
        <v>3.8117913832199553</v>
      </c>
    </row>
    <row r="5" spans="1:12" x14ac:dyDescent="0.2">
      <c r="A5" s="1">
        <v>2</v>
      </c>
      <c r="B5" s="1" t="s">
        <v>10</v>
      </c>
      <c r="C5" s="1" t="s">
        <v>15</v>
      </c>
      <c r="D5" s="21">
        <f>SUM(Spm!C2:C6)</f>
        <v>21</v>
      </c>
      <c r="E5" s="14">
        <f>SUM(Spm!C8:C12)</f>
        <v>25</v>
      </c>
      <c r="F5" s="19">
        <f>SUM(Spm!C14:C18)</f>
        <v>26</v>
      </c>
      <c r="G5" s="1">
        <f t="shared" si="0"/>
        <v>72</v>
      </c>
      <c r="H5" s="5">
        <f t="shared" si="1"/>
        <v>0.64864864864864868</v>
      </c>
      <c r="J5">
        <f>E5</f>
        <v>25</v>
      </c>
      <c r="K5">
        <f>J5-B43</f>
        <v>-4.0476190476190474</v>
      </c>
      <c r="L5">
        <f>K5^2</f>
        <v>16.383219954648524</v>
      </c>
    </row>
    <row r="6" spans="1:12" x14ac:dyDescent="0.2">
      <c r="A6" s="1">
        <v>3</v>
      </c>
      <c r="B6" s="28" t="s">
        <v>16</v>
      </c>
      <c r="C6" s="1" t="s">
        <v>13</v>
      </c>
      <c r="D6" s="22">
        <f>SUM(Spm!D2:D6)</f>
        <v>23</v>
      </c>
      <c r="E6" s="14">
        <f>SUM(Spm!D8:D12)</f>
        <v>24</v>
      </c>
      <c r="F6" s="20">
        <f>SUM(Spm!D14:D18)</f>
        <v>20</v>
      </c>
      <c r="G6" s="1">
        <f t="shared" si="0"/>
        <v>67</v>
      </c>
      <c r="H6" s="5">
        <f t="shared" si="1"/>
        <v>0.60360360360360366</v>
      </c>
      <c r="J6">
        <f>E6</f>
        <v>24</v>
      </c>
      <c r="K6">
        <f>J6-B43</f>
        <v>-5.0476190476190474</v>
      </c>
      <c r="L6">
        <f t="shared" ref="L6:L9" si="2">K6^2</f>
        <v>25.478458049886619</v>
      </c>
    </row>
    <row r="7" spans="1:12" x14ac:dyDescent="0.2">
      <c r="A7" s="1">
        <v>4</v>
      </c>
      <c r="B7" s="1" t="s">
        <v>10</v>
      </c>
      <c r="C7" s="1" t="s">
        <v>11</v>
      </c>
      <c r="D7" s="27">
        <f>SUM(Spm!E2:E6)</f>
        <v>27</v>
      </c>
      <c r="E7" s="22">
        <f>SUM(Spm!E8:E12)</f>
        <v>31</v>
      </c>
      <c r="F7" s="18">
        <f>SUM(Spm!E14:E18)</f>
        <v>27</v>
      </c>
      <c r="G7" s="1">
        <f t="shared" si="0"/>
        <v>85</v>
      </c>
      <c r="H7" s="5">
        <f t="shared" si="1"/>
        <v>0.76576576576576572</v>
      </c>
      <c r="J7">
        <f>F7</f>
        <v>27</v>
      </c>
      <c r="K7">
        <f>J7-B43</f>
        <v>-2.0476190476190474</v>
      </c>
      <c r="L7">
        <f t="shared" si="2"/>
        <v>4.1927437641723353</v>
      </c>
    </row>
    <row r="8" spans="1:12" x14ac:dyDescent="0.2">
      <c r="A8" s="1">
        <v>5</v>
      </c>
      <c r="B8" s="1" t="s">
        <v>10</v>
      </c>
      <c r="C8" s="1" t="s">
        <v>14</v>
      </c>
      <c r="D8" s="15">
        <f>SUM(Spm!F2:F6)</f>
        <v>24</v>
      </c>
      <c r="E8" s="20">
        <f>SUM(Spm!F8:F12)</f>
        <v>16</v>
      </c>
      <c r="F8" s="19">
        <f>SUM(Spm!F14:F18)</f>
        <v>26</v>
      </c>
      <c r="G8" s="1">
        <f t="shared" si="0"/>
        <v>66</v>
      </c>
      <c r="H8" s="5">
        <f t="shared" si="1"/>
        <v>0.59459459459459463</v>
      </c>
      <c r="J8">
        <f>D8</f>
        <v>24</v>
      </c>
      <c r="K8">
        <f>J8-B43</f>
        <v>-5.0476190476190474</v>
      </c>
      <c r="L8">
        <f t="shared" si="2"/>
        <v>25.478458049886619</v>
      </c>
    </row>
    <row r="9" spans="1:12" x14ac:dyDescent="0.2">
      <c r="A9" s="1">
        <v>6</v>
      </c>
      <c r="B9" s="1" t="s">
        <v>10</v>
      </c>
      <c r="C9" s="1" t="s">
        <v>17</v>
      </c>
      <c r="D9" s="22">
        <f>SUM(Spm!G2:G6)</f>
        <v>27</v>
      </c>
      <c r="E9" s="20">
        <f>SUM(Spm!G8:G12)</f>
        <v>27</v>
      </c>
      <c r="F9" s="14">
        <f>SUM(Spm!G14:G18)</f>
        <v>36</v>
      </c>
      <c r="G9" s="1">
        <f t="shared" si="0"/>
        <v>90</v>
      </c>
      <c r="H9" s="5">
        <f t="shared" si="1"/>
        <v>0.81081081081081086</v>
      </c>
      <c r="J9">
        <f>F9</f>
        <v>36</v>
      </c>
      <c r="K9">
        <f>J9-B43</f>
        <v>6.9523809523809526</v>
      </c>
      <c r="L9">
        <f t="shared" si="2"/>
        <v>48.33560090702948</v>
      </c>
    </row>
    <row r="10" spans="1:12" x14ac:dyDescent="0.2">
      <c r="A10" s="1">
        <v>7</v>
      </c>
      <c r="B10" s="1" t="s">
        <v>18</v>
      </c>
      <c r="C10" s="1" t="s">
        <v>19</v>
      </c>
      <c r="D10" s="15">
        <f>SUM(Spm!H2:H6)</f>
        <v>36</v>
      </c>
      <c r="E10" s="19">
        <f>SUM(Spm!H8:H12)</f>
        <v>36</v>
      </c>
      <c r="F10" s="20">
        <f>SUM(Spm!H14:H18)</f>
        <v>35</v>
      </c>
      <c r="G10" s="1">
        <f t="shared" si="0"/>
        <v>107</v>
      </c>
      <c r="H10" s="5">
        <f t="shared" si="1"/>
        <v>0.963963963963964</v>
      </c>
      <c r="J10">
        <f>D10</f>
        <v>36</v>
      </c>
    </row>
    <row r="11" spans="1:12" x14ac:dyDescent="0.2">
      <c r="A11" s="1">
        <v>8</v>
      </c>
      <c r="B11" s="1" t="s">
        <v>10</v>
      </c>
      <c r="C11" s="1" t="s">
        <v>20</v>
      </c>
      <c r="D11" s="21">
        <f>SUM(Spm!I2:I6)</f>
        <v>18</v>
      </c>
      <c r="E11" s="14">
        <f>SUM(Spm!I8:I12)</f>
        <v>26</v>
      </c>
      <c r="F11" s="19">
        <f>SUM(Spm!I14:I18)</f>
        <v>32</v>
      </c>
      <c r="G11" s="1">
        <f t="shared" si="0"/>
        <v>76</v>
      </c>
      <c r="H11" s="5">
        <f t="shared" si="1"/>
        <v>0.68468468468468469</v>
      </c>
      <c r="J11">
        <f>E11</f>
        <v>26</v>
      </c>
    </row>
    <row r="12" spans="1:12" x14ac:dyDescent="0.2">
      <c r="A12" s="1">
        <v>9</v>
      </c>
      <c r="B12" s="1" t="s">
        <v>10</v>
      </c>
      <c r="C12" s="1" t="s">
        <v>21</v>
      </c>
      <c r="D12" s="22">
        <f>SUM(Spm!J2:J6)</f>
        <v>20</v>
      </c>
      <c r="E12" s="14">
        <f>SUM(Spm!J8:J12)</f>
        <v>21</v>
      </c>
      <c r="F12" s="20">
        <f>SUM(Spm!J14:J18)</f>
        <v>21</v>
      </c>
      <c r="G12" s="1">
        <f t="shared" si="0"/>
        <v>62</v>
      </c>
      <c r="H12" s="5">
        <f t="shared" si="1"/>
        <v>0.55855855855855852</v>
      </c>
      <c r="J12">
        <f>E12</f>
        <v>21</v>
      </c>
    </row>
    <row r="13" spans="1:12" x14ac:dyDescent="0.2">
      <c r="A13" s="1">
        <v>10</v>
      </c>
      <c r="B13" s="1" t="s">
        <v>10</v>
      </c>
      <c r="C13" s="1" t="s">
        <v>22</v>
      </c>
      <c r="D13" s="15">
        <f>4+7+7+5+8</f>
        <v>31</v>
      </c>
      <c r="E13" s="20">
        <f>7+6+5+7+6</f>
        <v>31</v>
      </c>
      <c r="F13" s="19">
        <f>5+5+7+6+6</f>
        <v>29</v>
      </c>
      <c r="G13" s="1">
        <f t="shared" si="0"/>
        <v>91</v>
      </c>
      <c r="H13" s="5">
        <f t="shared" si="1"/>
        <v>0.81981981981981977</v>
      </c>
      <c r="J13">
        <f>D13</f>
        <v>31</v>
      </c>
    </row>
    <row r="14" spans="1:12" x14ac:dyDescent="0.2">
      <c r="A14" s="1">
        <v>11</v>
      </c>
      <c r="B14" s="1" t="s">
        <v>10</v>
      </c>
      <c r="C14" s="1" t="s">
        <v>23</v>
      </c>
      <c r="D14" s="21">
        <v>26</v>
      </c>
      <c r="E14" s="19">
        <v>30</v>
      </c>
      <c r="F14" s="14">
        <v>34</v>
      </c>
      <c r="G14" s="1">
        <f t="shared" si="0"/>
        <v>90</v>
      </c>
      <c r="H14" s="5">
        <f t="shared" si="1"/>
        <v>0.81081081081081086</v>
      </c>
      <c r="J14">
        <f>F14</f>
        <v>34</v>
      </c>
    </row>
    <row r="15" spans="1:12" x14ac:dyDescent="0.2">
      <c r="A15" s="1">
        <v>12</v>
      </c>
      <c r="B15" s="1" t="s">
        <v>10</v>
      </c>
      <c r="C15" s="1" t="s">
        <v>17</v>
      </c>
      <c r="D15" s="22">
        <v>33</v>
      </c>
      <c r="E15" s="20">
        <v>31</v>
      </c>
      <c r="F15" s="14">
        <v>36</v>
      </c>
      <c r="G15" s="1">
        <f t="shared" si="0"/>
        <v>100</v>
      </c>
      <c r="H15" s="5">
        <f t="shared" si="1"/>
        <v>0.90090090090090091</v>
      </c>
      <c r="J15">
        <f>F15</f>
        <v>36</v>
      </c>
    </row>
    <row r="16" spans="1:12" x14ac:dyDescent="0.2">
      <c r="A16" s="1">
        <v>13</v>
      </c>
      <c r="B16" s="1" t="s">
        <v>10</v>
      </c>
      <c r="C16" s="1" t="s">
        <v>19</v>
      </c>
      <c r="D16" s="15">
        <v>31</v>
      </c>
      <c r="E16" s="19">
        <v>26</v>
      </c>
      <c r="F16" s="20">
        <v>33</v>
      </c>
      <c r="G16" s="1">
        <f t="shared" si="0"/>
        <v>90</v>
      </c>
      <c r="H16" s="5">
        <f t="shared" si="1"/>
        <v>0.81081081081081086</v>
      </c>
      <c r="J16">
        <f>D16</f>
        <v>31</v>
      </c>
    </row>
    <row r="17" spans="1:10" x14ac:dyDescent="0.2">
      <c r="A17" s="1">
        <v>14</v>
      </c>
      <c r="B17" s="1" t="s">
        <v>10</v>
      </c>
      <c r="C17" s="1" t="s">
        <v>20</v>
      </c>
      <c r="D17" s="21">
        <f>5+4+7+6+6</f>
        <v>28</v>
      </c>
      <c r="E17" s="14">
        <f>6+7+6+8+8</f>
        <v>35</v>
      </c>
      <c r="F17" s="19">
        <f>7+7+7+8+8</f>
        <v>37</v>
      </c>
      <c r="G17" s="1">
        <f t="shared" si="0"/>
        <v>100</v>
      </c>
      <c r="H17" s="5">
        <f t="shared" si="1"/>
        <v>0.90090090090090091</v>
      </c>
      <c r="J17">
        <f>E17</f>
        <v>35</v>
      </c>
    </row>
    <row r="18" spans="1:10" x14ac:dyDescent="0.2">
      <c r="A18" s="1">
        <v>15</v>
      </c>
      <c r="B18" s="1" t="s">
        <v>10</v>
      </c>
      <c r="C18" s="1" t="s">
        <v>21</v>
      </c>
      <c r="D18" s="22">
        <v>23</v>
      </c>
      <c r="E18" s="14">
        <v>21</v>
      </c>
      <c r="F18" s="20">
        <v>25</v>
      </c>
      <c r="G18" s="1">
        <f t="shared" si="0"/>
        <v>69</v>
      </c>
      <c r="H18" s="5">
        <f t="shared" si="1"/>
        <v>0.6216216216216216</v>
      </c>
      <c r="J18">
        <f>E18</f>
        <v>21</v>
      </c>
    </row>
    <row r="19" spans="1:10" x14ac:dyDescent="0.2">
      <c r="A19" s="1">
        <v>16</v>
      </c>
      <c r="B19" s="1" t="s">
        <v>10</v>
      </c>
      <c r="C19" s="1" t="s">
        <v>22</v>
      </c>
      <c r="D19" s="15">
        <v>31</v>
      </c>
      <c r="E19" s="20">
        <v>27</v>
      </c>
      <c r="F19" s="19">
        <v>30</v>
      </c>
      <c r="G19" s="1">
        <f t="shared" si="0"/>
        <v>88</v>
      </c>
      <c r="H19" s="5">
        <f t="shared" si="1"/>
        <v>0.7927927927927928</v>
      </c>
      <c r="J19">
        <f>D19</f>
        <v>31</v>
      </c>
    </row>
    <row r="20" spans="1:10" x14ac:dyDescent="0.2">
      <c r="A20" s="1">
        <v>17</v>
      </c>
      <c r="B20" s="1" t="s">
        <v>10</v>
      </c>
      <c r="C20" s="1" t="s">
        <v>23</v>
      </c>
      <c r="D20" s="21">
        <v>26</v>
      </c>
      <c r="E20" s="19">
        <v>27</v>
      </c>
      <c r="F20" s="14">
        <v>26</v>
      </c>
      <c r="G20" s="1">
        <f t="shared" si="0"/>
        <v>79</v>
      </c>
      <c r="H20" s="5">
        <f t="shared" si="1"/>
        <v>0.71171171171171166</v>
      </c>
      <c r="J20">
        <f>F20</f>
        <v>26</v>
      </c>
    </row>
    <row r="21" spans="1:10" x14ac:dyDescent="0.2">
      <c r="A21" s="1">
        <v>18</v>
      </c>
      <c r="B21" s="1" t="s">
        <v>10</v>
      </c>
      <c r="C21" s="1" t="s">
        <v>21</v>
      </c>
      <c r="D21" s="22">
        <v>32</v>
      </c>
      <c r="E21" s="14">
        <v>33</v>
      </c>
      <c r="F21" s="20">
        <v>30</v>
      </c>
      <c r="G21" s="1">
        <f t="shared" si="0"/>
        <v>95</v>
      </c>
      <c r="H21" s="5">
        <f t="shared" si="1"/>
        <v>0.85585585585585588</v>
      </c>
      <c r="J21">
        <f>E21</f>
        <v>33</v>
      </c>
    </row>
    <row r="22" spans="1:10" x14ac:dyDescent="0.2">
      <c r="A22" s="1">
        <v>19</v>
      </c>
      <c r="B22" s="1" t="s">
        <v>10</v>
      </c>
      <c r="C22" s="1" t="s">
        <v>23</v>
      </c>
      <c r="D22" s="20">
        <v>17</v>
      </c>
      <c r="E22" s="22">
        <v>25</v>
      </c>
      <c r="F22" s="14">
        <v>28</v>
      </c>
      <c r="G22" s="1">
        <f t="shared" si="0"/>
        <v>70</v>
      </c>
      <c r="H22" s="5">
        <f t="shared" si="1"/>
        <v>0.63063063063063063</v>
      </c>
      <c r="J22">
        <f>F22</f>
        <v>28</v>
      </c>
    </row>
    <row r="23" spans="1:10" x14ac:dyDescent="0.2">
      <c r="A23" s="1">
        <v>20</v>
      </c>
      <c r="B23" s="1" t="s">
        <v>10</v>
      </c>
      <c r="C23" s="1" t="s">
        <v>17</v>
      </c>
      <c r="D23" s="22">
        <v>27</v>
      </c>
      <c r="E23" s="20">
        <v>27</v>
      </c>
      <c r="F23" s="14">
        <v>33</v>
      </c>
      <c r="G23" s="1">
        <f t="shared" si="0"/>
        <v>87</v>
      </c>
      <c r="H23" s="5">
        <f t="shared" si="1"/>
        <v>0.78378378378378377</v>
      </c>
      <c r="J23">
        <f>F23</f>
        <v>33</v>
      </c>
    </row>
    <row r="24" spans="1:10" x14ac:dyDescent="0.2">
      <c r="A24" s="1">
        <v>21</v>
      </c>
      <c r="B24" s="1" t="s">
        <v>10</v>
      </c>
      <c r="C24" s="1" t="s">
        <v>19</v>
      </c>
      <c r="D24" s="14">
        <v>21</v>
      </c>
      <c r="E24" s="22">
        <v>25</v>
      </c>
      <c r="F24" s="20">
        <v>23</v>
      </c>
      <c r="G24" s="1">
        <f t="shared" si="0"/>
        <v>69</v>
      </c>
      <c r="H24" s="5">
        <f t="shared" si="1"/>
        <v>0.6216216216216216</v>
      </c>
      <c r="J24">
        <f>D24</f>
        <v>21</v>
      </c>
    </row>
    <row r="26" spans="1:10" x14ac:dyDescent="0.2">
      <c r="J26">
        <f>SUM(L4:L9)</f>
        <v>123.68027210884352</v>
      </c>
    </row>
    <row r="27" spans="1:10" x14ac:dyDescent="0.2">
      <c r="J27">
        <f>J26/6</f>
        <v>20.613378684807255</v>
      </c>
    </row>
    <row r="28" spans="1:10" ht="29" x14ac:dyDescent="0.35">
      <c r="B28" s="34" t="s">
        <v>24</v>
      </c>
      <c r="C28" s="34">
        <f>SUM(D4,E5,E6,F7,D8,F9,D10,E11:E12,F14:F15,D13,D16,E17,E18,F20,D19,E21,F22,F23,D24)</f>
        <v>610</v>
      </c>
      <c r="D28" s="29" t="s">
        <v>25</v>
      </c>
      <c r="E28" s="29">
        <f>SUM(D4:D24)</f>
        <v>553</v>
      </c>
    </row>
    <row r="29" spans="1:10" ht="29" x14ac:dyDescent="0.35">
      <c r="B29" s="35" t="s">
        <v>26</v>
      </c>
      <c r="C29" s="35">
        <f>SUM(E24,D23,E22,D21,E20,F19,D18,F17,E16,D15,E14,F13,D12,F11,E10,D9,F8,E7,D6,F5,F4)</f>
        <v>597</v>
      </c>
      <c r="D29" s="29" t="s">
        <v>27</v>
      </c>
      <c r="E29" s="29">
        <f>SUM(E4:E24)</f>
        <v>569</v>
      </c>
    </row>
    <row r="30" spans="1:10" ht="33" customHeight="1" x14ac:dyDescent="0.35">
      <c r="B30" s="36" t="s">
        <v>28</v>
      </c>
      <c r="C30" s="37">
        <f>SUM(E4,D5,F6,D7,E8,E9,F10,D11,F12,E13,D14,E15,F16,D17,F18,E19,D20,F21,D22,E23,F24)</f>
        <v>534</v>
      </c>
      <c r="D30" s="29" t="s">
        <v>29</v>
      </c>
      <c r="E30" s="29">
        <f>SUM(F4:F24)</f>
        <v>619</v>
      </c>
    </row>
    <row r="32" spans="1:10" x14ac:dyDescent="0.2">
      <c r="B32" t="s">
        <v>30</v>
      </c>
      <c r="C32" t="s">
        <v>31</v>
      </c>
      <c r="D32" t="s">
        <v>32</v>
      </c>
    </row>
    <row r="33" spans="1:4" x14ac:dyDescent="0.2">
      <c r="A33" t="s">
        <v>33</v>
      </c>
      <c r="B33">
        <v>7</v>
      </c>
      <c r="C33">
        <v>7</v>
      </c>
      <c r="D33">
        <v>7</v>
      </c>
    </row>
    <row r="34" spans="1:4" x14ac:dyDescent="0.2">
      <c r="A34" t="s">
        <v>34</v>
      </c>
      <c r="B34">
        <v>7</v>
      </c>
      <c r="C34">
        <v>7</v>
      </c>
      <c r="D34">
        <v>7</v>
      </c>
    </row>
    <row r="35" spans="1:4" x14ac:dyDescent="0.2">
      <c r="A35" t="s">
        <v>35</v>
      </c>
      <c r="B35">
        <v>7</v>
      </c>
      <c r="C35">
        <v>7</v>
      </c>
      <c r="D35">
        <v>7</v>
      </c>
    </row>
    <row r="37" spans="1:4" x14ac:dyDescent="0.2">
      <c r="B37" t="s">
        <v>30</v>
      </c>
      <c r="C37" t="s">
        <v>31</v>
      </c>
      <c r="D37" t="s">
        <v>36</v>
      </c>
    </row>
    <row r="38" spans="1:4" x14ac:dyDescent="0.2">
      <c r="A38" t="s">
        <v>37</v>
      </c>
      <c r="B38">
        <f>_xlfn.VAR.P(J4:J24)</f>
        <v>25.569160997732425</v>
      </c>
      <c r="C38">
        <f>_xlfn.VAR.P(E24,D23,E22,D21,E20,F19,D18,F17,E16,D15,E14,F13,D12,F11,E10,D9,F8,E7,D6,F5,F4)</f>
        <v>18.054421768707481</v>
      </c>
      <c r="D38">
        <f>_xlfn.VAR.P(E4,D5,F6,D7,E8,E9,F10,D11,F12,E13,D14,E15,F16,D17,F18,E19,D20,F21,D22,E23,F24)</f>
        <v>25.673469387755102</v>
      </c>
    </row>
    <row r="39" spans="1:4" x14ac:dyDescent="0.2">
      <c r="A39" t="s">
        <v>38</v>
      </c>
      <c r="B39">
        <f>_xlfn.VAR.S(J4:J24)</f>
        <v>26.847619047619084</v>
      </c>
      <c r="C39">
        <f>_xlfn.VAR.S(E24,D23,E22,D21,E20,F19,D18,F17,E16,D15,E14,F13,D12,F11,E10,D9,F8,E7,D6,F5,F4)</f>
        <v>18.957142857142934</v>
      </c>
      <c r="D39">
        <f>_xlfn.VAR.S(E4,D5,F6,D7,E8,E9,F10,D11,F12,E13,D14,E15,F16,D17,F18,E19,D20,F21,D22,E23,F24)</f>
        <v>26.957142857142845</v>
      </c>
    </row>
    <row r="40" spans="1:4" ht="32" x14ac:dyDescent="0.2">
      <c r="A40" s="38" t="s">
        <v>39</v>
      </c>
      <c r="B40">
        <f>SQRT(B38)</f>
        <v>5.05659579141268</v>
      </c>
      <c r="C40">
        <f>SQRT(C38)</f>
        <v>4.2490495135627073</v>
      </c>
      <c r="D40">
        <f>SQRT(D38)</f>
        <v>5.0668993859909142</v>
      </c>
    </row>
    <row r="43" spans="1:4" x14ac:dyDescent="0.2">
      <c r="A43" t="s">
        <v>40</v>
      </c>
      <c r="B43">
        <f>AVERAGE(D4,E5,E6,F7,D8,F9,D10,E11:E12,F14:F15,D13,D16,E17,E18,F20,D19,E21,F22,F23,D24)</f>
        <v>29.047619047619047</v>
      </c>
    </row>
  </sheetData>
  <conditionalFormatting sqref="G4:G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7EFB-AF1B-4141-9E52-9BA572909DD0}">
  <dimension ref="A1:C21"/>
  <sheetViews>
    <sheetView workbookViewId="0">
      <selection sqref="A1:C21"/>
    </sheetView>
  </sheetViews>
  <sheetFormatPr baseColWidth="10" defaultColWidth="8.83203125" defaultRowHeight="15" x14ac:dyDescent="0.2"/>
  <cols>
    <col min="1" max="1" width="12.33203125" customWidth="1"/>
    <col min="2" max="2" width="11.83203125" customWidth="1"/>
  </cols>
  <sheetData>
    <row r="1" spans="1:3" x14ac:dyDescent="0.2">
      <c r="A1" s="15" t="e">
        <f>SUM(Spm!#REF!)</f>
        <v>#REF!</v>
      </c>
      <c r="B1" s="20" t="e">
        <f>SUM(Spm!#REF!)</f>
        <v>#REF!</v>
      </c>
      <c r="C1" s="19" t="e">
        <f>SUM(Spm!#REF!)</f>
        <v>#REF!</v>
      </c>
    </row>
    <row r="2" spans="1:3" x14ac:dyDescent="0.2">
      <c r="A2" s="21" t="e">
        <f>SUM(Spm!#REF!)</f>
        <v>#REF!</v>
      </c>
      <c r="B2" s="14" t="e">
        <f>SUM(Spm!#REF!)</f>
        <v>#REF!</v>
      </c>
      <c r="C2" s="19" t="e">
        <f>SUM(Spm!#REF!)</f>
        <v>#REF!</v>
      </c>
    </row>
    <row r="3" spans="1:3" x14ac:dyDescent="0.2">
      <c r="A3" s="22" t="e">
        <f>SUM(Spm!#REF!)</f>
        <v>#REF!</v>
      </c>
      <c r="B3" s="14">
        <f>SUM(Spm!A5:A9)</f>
        <v>22</v>
      </c>
      <c r="C3" s="20">
        <f>SUM(Spm!A11:A15)</f>
        <v>42</v>
      </c>
    </row>
    <row r="4" spans="1:3" x14ac:dyDescent="0.2">
      <c r="A4" s="27" t="e">
        <f>SUM(Spm!#REF!)</f>
        <v>#REF!</v>
      </c>
      <c r="B4" s="22">
        <f>SUM(Spm!B5:B9)</f>
        <v>52</v>
      </c>
      <c r="C4" s="18">
        <f>SUM(Spm!B11:B15)</f>
        <v>45</v>
      </c>
    </row>
    <row r="5" spans="1:3" x14ac:dyDescent="0.2">
      <c r="A5" s="15" t="e">
        <f>SUM(Spm!#REF!)</f>
        <v>#REF!</v>
      </c>
      <c r="B5" s="20">
        <f>SUM(Spm!C5:C9)</f>
        <v>39</v>
      </c>
      <c r="C5" s="19">
        <f>SUM(Spm!C11:C15)</f>
        <v>41</v>
      </c>
    </row>
    <row r="6" spans="1:3" x14ac:dyDescent="0.2">
      <c r="A6" s="22" t="e">
        <f>SUM(Spm!#REF!)</f>
        <v>#REF!</v>
      </c>
      <c r="B6" s="20">
        <f>SUM(Spm!D5:D9)</f>
        <v>40</v>
      </c>
      <c r="C6" s="14">
        <f>SUM(Spm!D11:D15)</f>
        <v>43</v>
      </c>
    </row>
    <row r="7" spans="1:3" x14ac:dyDescent="0.2">
      <c r="A7" s="15" t="e">
        <f>SUM(Spm!#REF!)</f>
        <v>#REF!</v>
      </c>
      <c r="B7" s="19">
        <f>SUM(Spm!E5:E9)</f>
        <v>49</v>
      </c>
      <c r="C7" s="20">
        <f>SUM(Spm!E11:E15)</f>
        <v>53</v>
      </c>
    </row>
    <row r="8" spans="1:3" x14ac:dyDescent="0.2">
      <c r="A8" s="21" t="e">
        <f>SUM(Spm!#REF!)</f>
        <v>#REF!</v>
      </c>
      <c r="B8" s="14">
        <f>SUM(Spm!F5:F9)</f>
        <v>37</v>
      </c>
      <c r="C8" s="19">
        <f>SUM(Spm!F11:F15)</f>
        <v>32</v>
      </c>
    </row>
    <row r="9" spans="1:3" x14ac:dyDescent="0.2">
      <c r="A9" s="22" t="e">
        <f>SUM(Spm!#REF!)</f>
        <v>#REF!</v>
      </c>
      <c r="B9" s="14">
        <f>SUM(Spm!G5:G9)</f>
        <v>49</v>
      </c>
      <c r="C9" s="20">
        <f>SUM(Spm!G11:G15)</f>
        <v>50</v>
      </c>
    </row>
    <row r="10" spans="1:3" x14ac:dyDescent="0.2">
      <c r="A10" s="15">
        <f>4+7+7+5+8</f>
        <v>31</v>
      </c>
      <c r="B10" s="20">
        <f>7+6+5+7+6</f>
        <v>31</v>
      </c>
      <c r="C10" s="19">
        <f>5+5+7+6+6</f>
        <v>29</v>
      </c>
    </row>
    <row r="11" spans="1:3" x14ac:dyDescent="0.2">
      <c r="A11" s="21">
        <v>26</v>
      </c>
      <c r="B11" s="19">
        <v>30</v>
      </c>
      <c r="C11" s="14">
        <v>34</v>
      </c>
    </row>
    <row r="12" spans="1:3" x14ac:dyDescent="0.2">
      <c r="A12" s="22">
        <v>33</v>
      </c>
      <c r="B12" s="20">
        <v>31</v>
      </c>
      <c r="C12" s="14">
        <v>36</v>
      </c>
    </row>
    <row r="13" spans="1:3" x14ac:dyDescent="0.2">
      <c r="A13" s="15">
        <v>31</v>
      </c>
      <c r="B13" s="19">
        <v>26</v>
      </c>
      <c r="C13" s="20">
        <v>33</v>
      </c>
    </row>
    <row r="14" spans="1:3" x14ac:dyDescent="0.2">
      <c r="A14" s="21">
        <f>5+4+7+6+6</f>
        <v>28</v>
      </c>
      <c r="B14" s="14">
        <f>6+7+6+8+8</f>
        <v>35</v>
      </c>
      <c r="C14" s="19">
        <f>7+7+7+8+8</f>
        <v>37</v>
      </c>
    </row>
    <row r="15" spans="1:3" x14ac:dyDescent="0.2">
      <c r="A15" s="22">
        <v>23</v>
      </c>
      <c r="B15" s="14">
        <v>21</v>
      </c>
      <c r="C15" s="20">
        <v>25</v>
      </c>
    </row>
    <row r="16" spans="1:3" x14ac:dyDescent="0.2">
      <c r="A16" s="15">
        <v>31</v>
      </c>
      <c r="B16" s="20">
        <v>27</v>
      </c>
      <c r="C16" s="19">
        <v>30</v>
      </c>
    </row>
    <row r="17" spans="1:3" x14ac:dyDescent="0.2">
      <c r="A17" s="21">
        <v>26</v>
      </c>
      <c r="B17" s="19">
        <v>27</v>
      </c>
      <c r="C17" s="14">
        <v>26</v>
      </c>
    </row>
    <row r="18" spans="1:3" x14ac:dyDescent="0.2">
      <c r="A18" s="22">
        <v>32</v>
      </c>
      <c r="B18" s="14">
        <v>33</v>
      </c>
      <c r="C18" s="20">
        <v>30</v>
      </c>
    </row>
    <row r="19" spans="1:3" x14ac:dyDescent="0.2">
      <c r="A19" s="20">
        <v>17</v>
      </c>
      <c r="B19" s="22">
        <v>25</v>
      </c>
      <c r="C19" s="14">
        <v>28</v>
      </c>
    </row>
    <row r="20" spans="1:3" x14ac:dyDescent="0.2">
      <c r="A20" s="22">
        <v>27</v>
      </c>
      <c r="B20" s="20">
        <v>27</v>
      </c>
      <c r="C20" s="14">
        <v>33</v>
      </c>
    </row>
    <row r="21" spans="1:3" x14ac:dyDescent="0.2">
      <c r="A21" s="14">
        <v>21</v>
      </c>
      <c r="B21" s="22">
        <v>25</v>
      </c>
      <c r="C21" s="20">
        <v>23</v>
      </c>
    </row>
  </sheetData>
  <autoFilter ref="A1:C21" xr:uid="{11C27EFB-AF1B-4141-9E52-9BA572909DD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CC0F-D439-4528-9821-DC4930F925BE}">
  <dimension ref="A1:V39"/>
  <sheetViews>
    <sheetView workbookViewId="0">
      <pane xSplit="1" ySplit="1" topLeftCell="B2" activePane="bottomRight" state="frozen"/>
      <selection pane="topRight"/>
      <selection pane="bottomLeft"/>
      <selection pane="bottomRight" activeCell="B23" sqref="B23"/>
    </sheetView>
  </sheetViews>
  <sheetFormatPr baseColWidth="10" defaultColWidth="8.83203125" defaultRowHeight="15" x14ac:dyDescent="0.2"/>
  <cols>
    <col min="1" max="1" width="10.6640625" bestFit="1" customWidth="1"/>
    <col min="3" max="3" width="9.6640625" bestFit="1" customWidth="1"/>
    <col min="4" max="4" width="10.33203125" bestFit="1" customWidth="1"/>
  </cols>
  <sheetData>
    <row r="1" spans="1:22" x14ac:dyDescent="0.2">
      <c r="A1" s="9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  <c r="S1" s="7" t="s">
        <v>59</v>
      </c>
      <c r="T1" s="7" t="s">
        <v>60</v>
      </c>
      <c r="U1" s="7" t="s">
        <v>61</v>
      </c>
      <c r="V1" s="7" t="s">
        <v>62</v>
      </c>
    </row>
    <row r="2" spans="1:22" x14ac:dyDescent="0.2">
      <c r="A2" s="10">
        <v>1</v>
      </c>
      <c r="B2">
        <v>6</v>
      </c>
      <c r="C2">
        <v>5</v>
      </c>
      <c r="D2">
        <v>6</v>
      </c>
      <c r="E2">
        <v>6</v>
      </c>
      <c r="F2">
        <v>5</v>
      </c>
      <c r="G2">
        <v>5</v>
      </c>
      <c r="H2">
        <v>6</v>
      </c>
      <c r="I2">
        <v>4</v>
      </c>
      <c r="J2">
        <v>3</v>
      </c>
      <c r="K2">
        <v>4</v>
      </c>
      <c r="L2">
        <v>5</v>
      </c>
      <c r="M2">
        <v>7</v>
      </c>
      <c r="N2">
        <v>4</v>
      </c>
      <c r="O2">
        <v>5</v>
      </c>
      <c r="P2">
        <v>6</v>
      </c>
      <c r="Q2">
        <v>6</v>
      </c>
      <c r="R2">
        <v>5</v>
      </c>
      <c r="S2">
        <v>7</v>
      </c>
      <c r="T2">
        <v>4</v>
      </c>
      <c r="U2">
        <v>5</v>
      </c>
      <c r="V2">
        <v>5</v>
      </c>
    </row>
    <row r="3" spans="1:22" x14ac:dyDescent="0.2">
      <c r="A3" s="10">
        <v>2</v>
      </c>
      <c r="B3">
        <v>7</v>
      </c>
      <c r="C3">
        <v>5</v>
      </c>
      <c r="D3">
        <v>5</v>
      </c>
      <c r="E3">
        <v>5</v>
      </c>
      <c r="F3">
        <v>5</v>
      </c>
      <c r="G3">
        <v>5</v>
      </c>
      <c r="H3">
        <v>7</v>
      </c>
      <c r="I3">
        <v>3</v>
      </c>
      <c r="J3">
        <v>4</v>
      </c>
      <c r="K3">
        <v>7</v>
      </c>
      <c r="L3">
        <v>6</v>
      </c>
      <c r="M3">
        <v>7</v>
      </c>
      <c r="N3">
        <v>7</v>
      </c>
      <c r="O3">
        <v>4</v>
      </c>
      <c r="P3">
        <v>3</v>
      </c>
      <c r="Q3">
        <v>7</v>
      </c>
      <c r="R3">
        <v>6</v>
      </c>
      <c r="S3">
        <v>7</v>
      </c>
      <c r="T3">
        <v>3</v>
      </c>
      <c r="U3">
        <v>7</v>
      </c>
      <c r="V3">
        <v>3</v>
      </c>
    </row>
    <row r="4" spans="1:22" x14ac:dyDescent="0.2">
      <c r="A4" s="10">
        <v>3</v>
      </c>
      <c r="B4">
        <v>7</v>
      </c>
      <c r="C4">
        <v>5</v>
      </c>
      <c r="D4">
        <v>5</v>
      </c>
      <c r="E4">
        <v>7</v>
      </c>
      <c r="F4">
        <v>6</v>
      </c>
      <c r="G4">
        <v>7</v>
      </c>
      <c r="H4">
        <v>7</v>
      </c>
      <c r="I4">
        <v>6</v>
      </c>
      <c r="J4">
        <v>5</v>
      </c>
      <c r="K4">
        <v>7</v>
      </c>
      <c r="L4">
        <v>4</v>
      </c>
      <c r="M4">
        <v>7</v>
      </c>
      <c r="N4">
        <v>7</v>
      </c>
      <c r="O4">
        <v>7</v>
      </c>
      <c r="P4">
        <v>4</v>
      </c>
      <c r="Q4">
        <v>7</v>
      </c>
      <c r="R4">
        <v>6</v>
      </c>
      <c r="S4">
        <v>7</v>
      </c>
      <c r="T4">
        <v>5</v>
      </c>
      <c r="U4">
        <v>7</v>
      </c>
      <c r="V4">
        <v>5</v>
      </c>
    </row>
    <row r="5" spans="1:22" x14ac:dyDescent="0.2">
      <c r="A5" s="10">
        <v>4</v>
      </c>
      <c r="B5">
        <v>5</v>
      </c>
      <c r="C5">
        <v>3</v>
      </c>
      <c r="D5">
        <v>4</v>
      </c>
      <c r="E5">
        <v>6</v>
      </c>
      <c r="F5">
        <v>4</v>
      </c>
      <c r="G5">
        <v>4</v>
      </c>
      <c r="H5">
        <v>8</v>
      </c>
      <c r="I5">
        <v>2</v>
      </c>
      <c r="J5">
        <v>4</v>
      </c>
      <c r="K5">
        <v>5</v>
      </c>
      <c r="L5">
        <v>6</v>
      </c>
      <c r="M5">
        <v>6</v>
      </c>
      <c r="N5">
        <v>6</v>
      </c>
      <c r="O5">
        <v>6</v>
      </c>
      <c r="P5">
        <v>4</v>
      </c>
      <c r="Q5">
        <v>5</v>
      </c>
      <c r="R5">
        <v>4</v>
      </c>
      <c r="S5">
        <v>6</v>
      </c>
      <c r="T5">
        <v>2</v>
      </c>
      <c r="U5">
        <v>4</v>
      </c>
      <c r="V5">
        <v>4</v>
      </c>
    </row>
    <row r="6" spans="1:22" x14ac:dyDescent="0.2">
      <c r="A6" s="11">
        <v>5</v>
      </c>
      <c r="B6" s="8">
        <v>6</v>
      </c>
      <c r="C6" s="8">
        <v>3</v>
      </c>
      <c r="D6" s="8">
        <v>3</v>
      </c>
      <c r="E6" s="8">
        <v>3</v>
      </c>
      <c r="F6" s="8">
        <v>4</v>
      </c>
      <c r="G6" s="8">
        <v>6</v>
      </c>
      <c r="H6" s="8">
        <v>8</v>
      </c>
      <c r="I6" s="8">
        <v>3</v>
      </c>
      <c r="J6" s="8">
        <v>4</v>
      </c>
      <c r="K6" s="8">
        <v>8</v>
      </c>
      <c r="L6" s="8">
        <v>5</v>
      </c>
      <c r="M6" s="8">
        <v>6</v>
      </c>
      <c r="N6" s="8">
        <v>7</v>
      </c>
      <c r="O6" s="8">
        <v>6</v>
      </c>
      <c r="P6" s="8">
        <v>6</v>
      </c>
      <c r="Q6" s="8">
        <v>6</v>
      </c>
      <c r="R6" s="8">
        <v>5</v>
      </c>
      <c r="S6" s="8">
        <v>5</v>
      </c>
      <c r="T6" s="8">
        <v>3</v>
      </c>
      <c r="U6" s="8">
        <v>4</v>
      </c>
      <c r="V6" s="8">
        <v>4</v>
      </c>
    </row>
    <row r="7" spans="1:22" x14ac:dyDescent="0.2">
      <c r="A7" s="10" t="s">
        <v>33</v>
      </c>
      <c r="B7">
        <f>SUM(B2:B6)</f>
        <v>31</v>
      </c>
      <c r="C7">
        <f t="shared" ref="C7:P7" si="0">SUM(C2:C6)</f>
        <v>21</v>
      </c>
      <c r="D7">
        <f t="shared" si="0"/>
        <v>23</v>
      </c>
      <c r="E7">
        <f t="shared" si="0"/>
        <v>27</v>
      </c>
      <c r="F7">
        <f t="shared" si="0"/>
        <v>24</v>
      </c>
      <c r="G7">
        <f t="shared" si="0"/>
        <v>27</v>
      </c>
      <c r="H7">
        <f t="shared" si="0"/>
        <v>36</v>
      </c>
      <c r="I7">
        <f t="shared" si="0"/>
        <v>18</v>
      </c>
      <c r="J7">
        <f t="shared" si="0"/>
        <v>20</v>
      </c>
      <c r="K7">
        <f t="shared" si="0"/>
        <v>31</v>
      </c>
      <c r="L7">
        <f t="shared" si="0"/>
        <v>26</v>
      </c>
      <c r="M7">
        <f t="shared" si="0"/>
        <v>33</v>
      </c>
      <c r="N7">
        <f t="shared" si="0"/>
        <v>31</v>
      </c>
      <c r="O7">
        <f t="shared" si="0"/>
        <v>28</v>
      </c>
      <c r="P7">
        <f t="shared" si="0"/>
        <v>23</v>
      </c>
      <c r="Q7">
        <f>SUM(Q2:Q6)</f>
        <v>31</v>
      </c>
      <c r="R7">
        <f t="shared" ref="R7" si="1">SUM(R2:R6)</f>
        <v>26</v>
      </c>
      <c r="S7">
        <f t="shared" ref="S7" si="2">SUM(S2:S6)</f>
        <v>32</v>
      </c>
      <c r="T7">
        <f t="shared" ref="T7" si="3">SUM(T2:T6)</f>
        <v>17</v>
      </c>
      <c r="U7">
        <f t="shared" ref="U7:V7" si="4">SUM(U2:U6)</f>
        <v>27</v>
      </c>
      <c r="V7">
        <f t="shared" si="4"/>
        <v>21</v>
      </c>
    </row>
    <row r="8" spans="1:22" x14ac:dyDescent="0.2">
      <c r="A8" s="12">
        <v>6</v>
      </c>
      <c r="B8">
        <v>5</v>
      </c>
      <c r="C8">
        <v>6</v>
      </c>
      <c r="D8">
        <v>6</v>
      </c>
      <c r="E8">
        <v>6</v>
      </c>
      <c r="F8">
        <v>3</v>
      </c>
      <c r="G8">
        <v>5</v>
      </c>
      <c r="H8">
        <v>7</v>
      </c>
      <c r="I8">
        <v>5</v>
      </c>
      <c r="J8">
        <v>4</v>
      </c>
      <c r="K8">
        <v>7</v>
      </c>
      <c r="L8">
        <v>7</v>
      </c>
      <c r="M8">
        <v>7</v>
      </c>
      <c r="N8">
        <v>6</v>
      </c>
      <c r="O8">
        <v>6</v>
      </c>
      <c r="P8">
        <v>5</v>
      </c>
      <c r="Q8">
        <v>5</v>
      </c>
      <c r="R8">
        <v>6</v>
      </c>
      <c r="S8">
        <v>7</v>
      </c>
      <c r="T8">
        <v>5</v>
      </c>
      <c r="U8">
        <v>6</v>
      </c>
      <c r="V8">
        <v>5</v>
      </c>
    </row>
    <row r="9" spans="1:22" x14ac:dyDescent="0.2">
      <c r="A9" s="12">
        <v>7</v>
      </c>
      <c r="B9">
        <v>5</v>
      </c>
      <c r="C9">
        <v>6</v>
      </c>
      <c r="D9">
        <v>4</v>
      </c>
      <c r="E9">
        <v>7</v>
      </c>
      <c r="F9">
        <v>2</v>
      </c>
      <c r="G9">
        <v>7</v>
      </c>
      <c r="H9">
        <v>7</v>
      </c>
      <c r="I9">
        <v>7</v>
      </c>
      <c r="J9">
        <v>3</v>
      </c>
      <c r="K9">
        <v>6</v>
      </c>
      <c r="L9">
        <v>7</v>
      </c>
      <c r="M9">
        <v>7</v>
      </c>
      <c r="N9">
        <v>7</v>
      </c>
      <c r="O9">
        <v>7</v>
      </c>
      <c r="P9">
        <v>6</v>
      </c>
      <c r="Q9">
        <v>7</v>
      </c>
      <c r="R9">
        <v>6</v>
      </c>
      <c r="S9">
        <v>7</v>
      </c>
      <c r="T9">
        <v>6</v>
      </c>
      <c r="U9">
        <v>6</v>
      </c>
      <c r="V9">
        <v>5</v>
      </c>
    </row>
    <row r="10" spans="1:22" x14ac:dyDescent="0.2">
      <c r="A10" s="12">
        <v>8</v>
      </c>
      <c r="B10">
        <v>7</v>
      </c>
      <c r="C10">
        <v>6</v>
      </c>
      <c r="D10">
        <v>3</v>
      </c>
      <c r="E10">
        <v>7</v>
      </c>
      <c r="F10">
        <v>5</v>
      </c>
      <c r="G10">
        <v>5</v>
      </c>
      <c r="H10">
        <v>7</v>
      </c>
      <c r="I10">
        <v>4</v>
      </c>
      <c r="J10">
        <v>5</v>
      </c>
      <c r="K10">
        <v>5</v>
      </c>
      <c r="L10">
        <v>6</v>
      </c>
      <c r="M10">
        <v>7</v>
      </c>
      <c r="N10">
        <v>3</v>
      </c>
      <c r="O10">
        <v>6</v>
      </c>
      <c r="P10">
        <v>4</v>
      </c>
      <c r="Q10">
        <v>7</v>
      </c>
      <c r="R10">
        <v>7</v>
      </c>
      <c r="S10">
        <v>6</v>
      </c>
      <c r="T10">
        <v>7</v>
      </c>
      <c r="U10">
        <v>4</v>
      </c>
      <c r="V10">
        <v>6</v>
      </c>
    </row>
    <row r="11" spans="1:22" x14ac:dyDescent="0.2">
      <c r="A11" s="12">
        <v>9</v>
      </c>
      <c r="B11">
        <v>3</v>
      </c>
      <c r="C11">
        <v>2</v>
      </c>
      <c r="D11">
        <v>6</v>
      </c>
      <c r="E11">
        <v>6</v>
      </c>
      <c r="F11">
        <v>3</v>
      </c>
      <c r="G11">
        <v>6</v>
      </c>
      <c r="H11">
        <v>7</v>
      </c>
      <c r="I11">
        <v>2</v>
      </c>
      <c r="J11">
        <v>4</v>
      </c>
      <c r="K11">
        <v>7</v>
      </c>
      <c r="L11">
        <v>5</v>
      </c>
      <c r="M11">
        <v>3</v>
      </c>
      <c r="N11">
        <v>5</v>
      </c>
      <c r="O11">
        <v>8</v>
      </c>
      <c r="P11">
        <v>3</v>
      </c>
      <c r="Q11">
        <v>4</v>
      </c>
      <c r="R11">
        <v>3</v>
      </c>
      <c r="S11">
        <v>7</v>
      </c>
      <c r="T11">
        <v>3</v>
      </c>
      <c r="U11">
        <v>5</v>
      </c>
      <c r="V11">
        <v>4</v>
      </c>
    </row>
    <row r="12" spans="1:22" x14ac:dyDescent="0.2">
      <c r="A12" s="13">
        <v>10</v>
      </c>
      <c r="B12" s="8">
        <v>5</v>
      </c>
      <c r="C12" s="8">
        <v>5</v>
      </c>
      <c r="D12" s="8">
        <v>5</v>
      </c>
      <c r="E12" s="8">
        <v>5</v>
      </c>
      <c r="F12" s="8">
        <v>3</v>
      </c>
      <c r="G12" s="8">
        <v>4</v>
      </c>
      <c r="H12" s="8">
        <v>8</v>
      </c>
      <c r="I12" s="8">
        <v>8</v>
      </c>
      <c r="J12" s="8">
        <v>5</v>
      </c>
      <c r="K12" s="8">
        <v>6</v>
      </c>
      <c r="L12" s="8">
        <v>5</v>
      </c>
      <c r="M12" s="8">
        <v>7</v>
      </c>
      <c r="N12" s="8">
        <v>5</v>
      </c>
      <c r="O12" s="8">
        <v>8</v>
      </c>
      <c r="P12" s="8">
        <v>3</v>
      </c>
      <c r="Q12" s="8">
        <v>4</v>
      </c>
      <c r="R12" s="8">
        <v>5</v>
      </c>
      <c r="S12" s="8">
        <v>6</v>
      </c>
      <c r="T12" s="8">
        <v>4</v>
      </c>
      <c r="U12" s="8">
        <v>6</v>
      </c>
      <c r="V12" s="8">
        <v>5</v>
      </c>
    </row>
    <row r="13" spans="1:22" x14ac:dyDescent="0.2">
      <c r="A13" s="12" t="s">
        <v>34</v>
      </c>
      <c r="B13">
        <f>SUM(B8:B12)</f>
        <v>25</v>
      </c>
      <c r="C13">
        <f t="shared" ref="C13:P13" si="5">SUM(C8:C12)</f>
        <v>25</v>
      </c>
      <c r="D13">
        <f t="shared" si="5"/>
        <v>24</v>
      </c>
      <c r="E13">
        <f t="shared" si="5"/>
        <v>31</v>
      </c>
      <c r="F13">
        <f t="shared" si="5"/>
        <v>16</v>
      </c>
      <c r="G13">
        <f t="shared" si="5"/>
        <v>27</v>
      </c>
      <c r="H13">
        <f t="shared" si="5"/>
        <v>36</v>
      </c>
      <c r="I13">
        <f t="shared" si="5"/>
        <v>26</v>
      </c>
      <c r="J13">
        <f t="shared" si="5"/>
        <v>21</v>
      </c>
      <c r="K13">
        <f t="shared" si="5"/>
        <v>31</v>
      </c>
      <c r="L13">
        <f t="shared" si="5"/>
        <v>30</v>
      </c>
      <c r="M13">
        <f t="shared" si="5"/>
        <v>31</v>
      </c>
      <c r="N13">
        <f t="shared" si="5"/>
        <v>26</v>
      </c>
      <c r="O13">
        <f t="shared" si="5"/>
        <v>35</v>
      </c>
      <c r="P13">
        <f t="shared" si="5"/>
        <v>21</v>
      </c>
      <c r="Q13">
        <f>SUM(Q8:Q12)</f>
        <v>27</v>
      </c>
      <c r="R13">
        <f t="shared" ref="R13" si="6">SUM(R8:R12)</f>
        <v>27</v>
      </c>
      <c r="S13">
        <f t="shared" ref="S13" si="7">SUM(S8:S12)</f>
        <v>33</v>
      </c>
      <c r="T13">
        <f t="shared" ref="T13" si="8">SUM(T8:T12)</f>
        <v>25</v>
      </c>
      <c r="U13">
        <f t="shared" ref="U13:V13" si="9">SUM(U8:U12)</f>
        <v>27</v>
      </c>
      <c r="V13">
        <f t="shared" si="9"/>
        <v>25</v>
      </c>
    </row>
    <row r="14" spans="1:22" x14ac:dyDescent="0.2">
      <c r="A14" s="10">
        <v>11</v>
      </c>
      <c r="B14">
        <v>5</v>
      </c>
      <c r="C14">
        <v>5</v>
      </c>
      <c r="D14">
        <v>5</v>
      </c>
      <c r="E14">
        <v>6</v>
      </c>
      <c r="F14">
        <v>6</v>
      </c>
      <c r="G14">
        <v>6</v>
      </c>
      <c r="H14">
        <v>5</v>
      </c>
      <c r="I14">
        <v>6</v>
      </c>
      <c r="J14">
        <v>5</v>
      </c>
      <c r="K14">
        <v>5</v>
      </c>
      <c r="L14">
        <v>5</v>
      </c>
      <c r="M14">
        <v>6</v>
      </c>
      <c r="N14">
        <v>5</v>
      </c>
      <c r="O14">
        <v>7</v>
      </c>
      <c r="P14">
        <v>4</v>
      </c>
      <c r="Q14">
        <v>7</v>
      </c>
      <c r="R14">
        <v>4</v>
      </c>
      <c r="S14">
        <v>6</v>
      </c>
      <c r="T14">
        <v>6</v>
      </c>
      <c r="U14">
        <v>6</v>
      </c>
      <c r="V14">
        <v>6</v>
      </c>
    </row>
    <row r="15" spans="1:22" x14ac:dyDescent="0.2">
      <c r="A15" s="10">
        <v>12</v>
      </c>
      <c r="B15">
        <v>7</v>
      </c>
      <c r="C15">
        <v>4</v>
      </c>
      <c r="D15">
        <v>3</v>
      </c>
      <c r="E15">
        <v>5</v>
      </c>
      <c r="F15">
        <v>4</v>
      </c>
      <c r="G15">
        <v>7</v>
      </c>
      <c r="H15">
        <v>7</v>
      </c>
      <c r="I15">
        <v>4</v>
      </c>
      <c r="J15">
        <v>3</v>
      </c>
      <c r="K15">
        <v>5</v>
      </c>
      <c r="L15">
        <v>7</v>
      </c>
      <c r="M15">
        <v>7</v>
      </c>
      <c r="N15">
        <v>7</v>
      </c>
      <c r="O15">
        <v>7</v>
      </c>
      <c r="P15">
        <v>6</v>
      </c>
      <c r="Q15">
        <v>5</v>
      </c>
      <c r="R15">
        <v>3</v>
      </c>
      <c r="S15">
        <v>6</v>
      </c>
      <c r="T15">
        <v>7</v>
      </c>
      <c r="U15">
        <v>7</v>
      </c>
      <c r="V15">
        <v>5</v>
      </c>
    </row>
    <row r="16" spans="1:22" x14ac:dyDescent="0.2">
      <c r="A16" s="10">
        <v>13</v>
      </c>
      <c r="B16">
        <v>7</v>
      </c>
      <c r="C16">
        <v>6</v>
      </c>
      <c r="D16">
        <v>4</v>
      </c>
      <c r="E16">
        <v>7</v>
      </c>
      <c r="F16">
        <v>6</v>
      </c>
      <c r="G16">
        <v>7</v>
      </c>
      <c r="H16">
        <v>7</v>
      </c>
      <c r="I16">
        <v>7</v>
      </c>
      <c r="J16">
        <v>5</v>
      </c>
      <c r="K16">
        <v>7</v>
      </c>
      <c r="L16">
        <v>7</v>
      </c>
      <c r="M16">
        <v>7</v>
      </c>
      <c r="N16">
        <v>7</v>
      </c>
      <c r="O16">
        <v>7</v>
      </c>
      <c r="P16">
        <v>5</v>
      </c>
      <c r="Q16">
        <v>6</v>
      </c>
      <c r="R16">
        <v>6</v>
      </c>
      <c r="S16">
        <v>6</v>
      </c>
      <c r="T16">
        <v>6</v>
      </c>
      <c r="U16">
        <v>7</v>
      </c>
      <c r="V16">
        <v>5</v>
      </c>
    </row>
    <row r="17" spans="1:22" x14ac:dyDescent="0.2">
      <c r="A17" s="10">
        <v>14</v>
      </c>
      <c r="B17">
        <v>6</v>
      </c>
      <c r="C17">
        <v>6</v>
      </c>
      <c r="D17">
        <v>3</v>
      </c>
      <c r="E17">
        <v>6</v>
      </c>
      <c r="F17">
        <v>4</v>
      </c>
      <c r="G17">
        <v>8</v>
      </c>
      <c r="H17">
        <v>8</v>
      </c>
      <c r="I17">
        <v>8</v>
      </c>
      <c r="J17">
        <v>4</v>
      </c>
      <c r="K17">
        <v>6</v>
      </c>
      <c r="L17">
        <v>7</v>
      </c>
      <c r="M17">
        <v>8</v>
      </c>
      <c r="N17">
        <v>8</v>
      </c>
      <c r="O17">
        <v>8</v>
      </c>
      <c r="P17">
        <v>6</v>
      </c>
      <c r="Q17">
        <v>6</v>
      </c>
      <c r="R17">
        <v>7</v>
      </c>
      <c r="S17">
        <v>5</v>
      </c>
      <c r="T17">
        <v>5</v>
      </c>
      <c r="U17">
        <v>6</v>
      </c>
      <c r="V17">
        <v>3</v>
      </c>
    </row>
    <row r="18" spans="1:22" x14ac:dyDescent="0.2">
      <c r="A18" s="10">
        <v>15</v>
      </c>
      <c r="B18">
        <v>7</v>
      </c>
      <c r="C18">
        <v>5</v>
      </c>
      <c r="D18">
        <v>5</v>
      </c>
      <c r="E18">
        <v>3</v>
      </c>
      <c r="F18">
        <v>6</v>
      </c>
      <c r="G18">
        <v>8</v>
      </c>
      <c r="H18">
        <v>8</v>
      </c>
      <c r="I18">
        <v>7</v>
      </c>
      <c r="J18">
        <v>4</v>
      </c>
      <c r="K18">
        <v>6</v>
      </c>
      <c r="L18">
        <v>8</v>
      </c>
      <c r="M18">
        <v>8</v>
      </c>
      <c r="N18">
        <v>6</v>
      </c>
      <c r="O18">
        <v>8</v>
      </c>
      <c r="P18">
        <v>4</v>
      </c>
      <c r="Q18">
        <v>6</v>
      </c>
      <c r="R18">
        <v>6</v>
      </c>
      <c r="S18">
        <v>7</v>
      </c>
      <c r="T18">
        <v>4</v>
      </c>
      <c r="U18">
        <v>7</v>
      </c>
      <c r="V18">
        <v>4</v>
      </c>
    </row>
    <row r="19" spans="1:22" x14ac:dyDescent="0.2">
      <c r="A19" s="33" t="s">
        <v>35</v>
      </c>
      <c r="B19">
        <f>SUM(B14:B18)</f>
        <v>32</v>
      </c>
      <c r="C19">
        <f t="shared" ref="C19:P19" si="10">SUM(C14:C18)</f>
        <v>26</v>
      </c>
      <c r="D19">
        <f t="shared" si="10"/>
        <v>20</v>
      </c>
      <c r="E19">
        <f t="shared" si="10"/>
        <v>27</v>
      </c>
      <c r="F19">
        <f t="shared" si="10"/>
        <v>26</v>
      </c>
      <c r="G19">
        <f t="shared" si="10"/>
        <v>36</v>
      </c>
      <c r="H19">
        <f t="shared" si="10"/>
        <v>35</v>
      </c>
      <c r="I19">
        <f t="shared" si="10"/>
        <v>32</v>
      </c>
      <c r="J19">
        <f t="shared" si="10"/>
        <v>21</v>
      </c>
      <c r="K19">
        <f t="shared" si="10"/>
        <v>29</v>
      </c>
      <c r="L19">
        <f t="shared" si="10"/>
        <v>34</v>
      </c>
      <c r="M19">
        <f t="shared" si="10"/>
        <v>36</v>
      </c>
      <c r="N19">
        <f t="shared" si="10"/>
        <v>33</v>
      </c>
      <c r="O19">
        <f t="shared" si="10"/>
        <v>37</v>
      </c>
      <c r="P19">
        <f t="shared" si="10"/>
        <v>25</v>
      </c>
      <c r="Q19">
        <f>SUM(Q14:Q18)</f>
        <v>30</v>
      </c>
      <c r="R19">
        <f t="shared" ref="R19" si="11">SUM(R14:R18)</f>
        <v>26</v>
      </c>
      <c r="S19">
        <f t="shared" ref="S19" si="12">SUM(S14:S18)</f>
        <v>30</v>
      </c>
      <c r="T19">
        <f t="shared" ref="T19" si="13">SUM(T14:T18)</f>
        <v>28</v>
      </c>
      <c r="U19">
        <f t="shared" ref="U19:V19" si="14">SUM(U14:U18)</f>
        <v>33</v>
      </c>
      <c r="V19">
        <f t="shared" si="14"/>
        <v>23</v>
      </c>
    </row>
    <row r="21" spans="1:22" ht="19" x14ac:dyDescent="0.25">
      <c r="A21" s="30"/>
      <c r="B21" s="30" t="s">
        <v>63</v>
      </c>
      <c r="C21" s="30" t="s">
        <v>64</v>
      </c>
      <c r="D21" s="30" t="s">
        <v>65</v>
      </c>
      <c r="E21" s="30"/>
    </row>
    <row r="22" spans="1:22" ht="19" x14ac:dyDescent="0.25">
      <c r="A22" s="30" t="s">
        <v>66</v>
      </c>
      <c r="B22" s="30">
        <f>SUM(B2:AA2)</f>
        <v>109</v>
      </c>
      <c r="C22" s="31">
        <f>AVERAGE(B2:AA2)</f>
        <v>5.1904761904761907</v>
      </c>
      <c r="D22" s="32">
        <f>C22/7</f>
        <v>0.74149659863945583</v>
      </c>
      <c r="E22" s="30" t="s">
        <v>67</v>
      </c>
    </row>
    <row r="23" spans="1:22" ht="19" x14ac:dyDescent="0.25">
      <c r="A23" s="30" t="s">
        <v>68</v>
      </c>
      <c r="B23" s="30">
        <f>SUM(B3:AA3)</f>
        <v>113</v>
      </c>
      <c r="C23" s="31">
        <f>AVERAGE(B3:AA3)</f>
        <v>5.3809523809523814</v>
      </c>
      <c r="D23" s="32">
        <f>C23/7</f>
        <v>0.76870748299319736</v>
      </c>
      <c r="E23" s="31">
        <f>AVERAGE(C22:C26)</f>
        <v>5.2666666666666675</v>
      </c>
    </row>
    <row r="24" spans="1:22" ht="19" x14ac:dyDescent="0.25">
      <c r="A24" s="30" t="s">
        <v>69</v>
      </c>
      <c r="B24" s="30">
        <f>SUM(B4:AA4)</f>
        <v>128</v>
      </c>
      <c r="C24" s="31">
        <f>AVERAGE(B4:AA4)</f>
        <v>6.0952380952380949</v>
      </c>
      <c r="D24" s="32">
        <f>C24/7</f>
        <v>0.87074829931972786</v>
      </c>
      <c r="E24" s="30"/>
    </row>
    <row r="25" spans="1:22" ht="19" x14ac:dyDescent="0.25">
      <c r="A25" s="30" t="s">
        <v>70</v>
      </c>
      <c r="B25" s="30">
        <f>SUM(B5:AA5)</f>
        <v>98</v>
      </c>
      <c r="C25" s="31">
        <f>AVERAGE(B5:AA5)</f>
        <v>4.666666666666667</v>
      </c>
      <c r="D25" s="32">
        <f>C25/8</f>
        <v>0.58333333333333337</v>
      </c>
      <c r="E25" s="30"/>
    </row>
    <row r="26" spans="1:22" ht="19" x14ac:dyDescent="0.25">
      <c r="A26" s="30" t="s">
        <v>71</v>
      </c>
      <c r="B26" s="30">
        <f>SUM(B6:AA6)</f>
        <v>105</v>
      </c>
      <c r="C26" s="31">
        <f>AVERAGE(B6:AA6)</f>
        <v>5</v>
      </c>
      <c r="D26" s="32">
        <f>C26/8</f>
        <v>0.625</v>
      </c>
      <c r="E26" s="30"/>
    </row>
    <row r="27" spans="1:22" ht="19" x14ac:dyDescent="0.25">
      <c r="A27" s="30" t="s">
        <v>72</v>
      </c>
      <c r="B27" s="30">
        <f>SUM(B8:AA8)</f>
        <v>119</v>
      </c>
      <c r="C27" s="31">
        <f>AVERAGE(B8:AA8)</f>
        <v>5.666666666666667</v>
      </c>
      <c r="D27" s="32">
        <f t="shared" ref="D27:D29" si="15">C27/7</f>
        <v>0.80952380952380953</v>
      </c>
      <c r="E27" s="30" t="s">
        <v>73</v>
      </c>
    </row>
    <row r="28" spans="1:22" ht="19" x14ac:dyDescent="0.25">
      <c r="A28" s="30" t="s">
        <v>74</v>
      </c>
      <c r="B28" s="30">
        <f>SUM(B9:AA9)</f>
        <v>125</v>
      </c>
      <c r="C28" s="31">
        <f>AVERAGE(B9:AA9)</f>
        <v>5.9523809523809526</v>
      </c>
      <c r="D28" s="32">
        <f t="shared" si="15"/>
        <v>0.85034013605442182</v>
      </c>
      <c r="E28" s="31">
        <f>AVERAGE(C27:C31)</f>
        <v>5.4190476190476184</v>
      </c>
    </row>
    <row r="29" spans="1:22" ht="19" x14ac:dyDescent="0.25">
      <c r="A29" s="30" t="s">
        <v>75</v>
      </c>
      <c r="B29" s="30">
        <f>SUM(B10:AA10)</f>
        <v>117</v>
      </c>
      <c r="C29" s="31">
        <f>AVERAGE(B10:AA10)</f>
        <v>5.5714285714285712</v>
      </c>
      <c r="D29" s="32">
        <f t="shared" si="15"/>
        <v>0.79591836734693877</v>
      </c>
      <c r="E29" s="30"/>
    </row>
    <row r="30" spans="1:22" ht="19" x14ac:dyDescent="0.25">
      <c r="A30" s="30" t="s">
        <v>76</v>
      </c>
      <c r="B30" s="30">
        <f>SUM(B11:AA11)</f>
        <v>96</v>
      </c>
      <c r="C30" s="31">
        <f>AVERAGE(B11:AA11)</f>
        <v>4.5714285714285712</v>
      </c>
      <c r="D30" s="32">
        <f t="shared" ref="D30:D31" si="16">C30/8</f>
        <v>0.5714285714285714</v>
      </c>
      <c r="E30" s="30"/>
    </row>
    <row r="31" spans="1:22" ht="19" x14ac:dyDescent="0.25">
      <c r="A31" s="30" t="s">
        <v>77</v>
      </c>
      <c r="B31" s="30">
        <f>SUM(B12:AA12)</f>
        <v>112</v>
      </c>
      <c r="C31" s="31">
        <f>AVERAGE(B12:AA12)</f>
        <v>5.333333333333333</v>
      </c>
      <c r="D31" s="32">
        <f t="shared" si="16"/>
        <v>0.66666666666666663</v>
      </c>
      <c r="E31" s="30"/>
    </row>
    <row r="32" spans="1:22" ht="19" x14ac:dyDescent="0.25">
      <c r="A32" s="30" t="s">
        <v>78</v>
      </c>
      <c r="B32" s="30">
        <f>SUM(B14:AA14)</f>
        <v>116</v>
      </c>
      <c r="C32" s="31">
        <f t="shared" ref="C32:C36" si="17">AVERAGE(B14:AA14)</f>
        <v>5.5238095238095237</v>
      </c>
      <c r="D32" s="32">
        <f t="shared" ref="D32:D34" si="18">C32/7</f>
        <v>0.78911564625850339</v>
      </c>
      <c r="E32" s="30" t="s">
        <v>79</v>
      </c>
    </row>
    <row r="33" spans="1:5" ht="19" x14ac:dyDescent="0.25">
      <c r="A33" s="30" t="s">
        <v>80</v>
      </c>
      <c r="B33" s="30">
        <f>SUM(B15:AA15)</f>
        <v>116</v>
      </c>
      <c r="C33" s="31">
        <f t="shared" si="17"/>
        <v>5.5238095238095237</v>
      </c>
      <c r="D33" s="32">
        <f t="shared" si="18"/>
        <v>0.78911564625850339</v>
      </c>
      <c r="E33" s="31">
        <f>AVERAGE(C32:C36)</f>
        <v>5.8952380952380947</v>
      </c>
    </row>
    <row r="34" spans="1:5" ht="19" x14ac:dyDescent="0.25">
      <c r="A34" s="30" t="s">
        <v>81</v>
      </c>
      <c r="B34" s="30">
        <f>SUM(B16:AA16)</f>
        <v>132</v>
      </c>
      <c r="C34" s="31">
        <f t="shared" si="17"/>
        <v>6.2857142857142856</v>
      </c>
      <c r="D34" s="32">
        <f t="shared" si="18"/>
        <v>0.89795918367346939</v>
      </c>
      <c r="E34" s="30"/>
    </row>
    <row r="35" spans="1:5" ht="19" x14ac:dyDescent="0.25">
      <c r="A35" s="30" t="s">
        <v>82</v>
      </c>
      <c r="B35" s="30">
        <f>SUM(B17:AA17)</f>
        <v>128</v>
      </c>
      <c r="C35" s="31">
        <f t="shared" si="17"/>
        <v>6.0952380952380949</v>
      </c>
      <c r="D35" s="32">
        <f t="shared" ref="D35:D36" si="19">C35/8</f>
        <v>0.76190476190476186</v>
      </c>
      <c r="E35" s="30"/>
    </row>
    <row r="36" spans="1:5" ht="19" x14ac:dyDescent="0.25">
      <c r="A36" s="30" t="s">
        <v>83</v>
      </c>
      <c r="B36" s="30">
        <f>SUM(B18:AA18)</f>
        <v>127</v>
      </c>
      <c r="C36" s="31">
        <f t="shared" si="17"/>
        <v>6.0476190476190474</v>
      </c>
      <c r="D36" s="32">
        <f t="shared" si="19"/>
        <v>0.75595238095238093</v>
      </c>
      <c r="E36" s="30"/>
    </row>
    <row r="37" spans="1:5" ht="19" x14ac:dyDescent="0.25">
      <c r="A37" s="30"/>
      <c r="B37" s="30"/>
      <c r="C37" s="30"/>
      <c r="D37" s="30"/>
      <c r="E37" s="30"/>
    </row>
    <row r="38" spans="1:5" ht="19" x14ac:dyDescent="0.25">
      <c r="A38" s="30" t="s">
        <v>64</v>
      </c>
      <c r="B38" s="30">
        <f>AVERAGE(B22:B36)</f>
        <v>116.06666666666666</v>
      </c>
      <c r="C38" s="31">
        <f>AVERAGE(C22:C36)</f>
        <v>5.5269841269841278</v>
      </c>
      <c r="D38" s="30"/>
      <c r="E38" s="30"/>
    </row>
    <row r="39" spans="1:5" ht="19" x14ac:dyDescent="0.25">
      <c r="A39" s="30"/>
      <c r="B39" s="30"/>
      <c r="C39" s="30"/>
      <c r="D39" s="30"/>
      <c r="E39" s="30"/>
    </row>
  </sheetData>
  <conditionalFormatting sqref="C22:C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7FD0-F2E0-4719-8162-9BCB15F88B32}">
  <dimension ref="A1:G64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1.1640625" customWidth="1"/>
    <col min="2" max="2" width="10.83203125" customWidth="1"/>
    <col min="4" max="4" width="11.5" bestFit="1" customWidth="1"/>
    <col min="7" max="7" width="15.6640625" bestFit="1" customWidth="1"/>
  </cols>
  <sheetData>
    <row r="1" spans="1:7" ht="16" x14ac:dyDescent="0.2">
      <c r="A1" t="s">
        <v>84</v>
      </c>
      <c r="B1" s="38" t="s">
        <v>85</v>
      </c>
      <c r="C1" t="s">
        <v>86</v>
      </c>
      <c r="D1" t="s">
        <v>87</v>
      </c>
      <c r="F1" t="s">
        <v>88</v>
      </c>
      <c r="G1" t="s">
        <v>89</v>
      </c>
    </row>
    <row r="2" spans="1:7" x14ac:dyDescent="0.2">
      <c r="A2">
        <v>1</v>
      </c>
      <c r="B2" t="s">
        <v>90</v>
      </c>
      <c r="C2">
        <v>31</v>
      </c>
      <c r="D2">
        <v>1</v>
      </c>
      <c r="F2">
        <v>1</v>
      </c>
      <c r="G2">
        <v>74</v>
      </c>
    </row>
    <row r="3" spans="1:7" x14ac:dyDescent="0.2">
      <c r="A3">
        <v>1</v>
      </c>
      <c r="B3" t="s">
        <v>91</v>
      </c>
      <c r="C3">
        <v>25</v>
      </c>
      <c r="D3">
        <v>2</v>
      </c>
      <c r="F3">
        <v>2</v>
      </c>
      <c r="G3">
        <v>77</v>
      </c>
    </row>
    <row r="4" spans="1:7" x14ac:dyDescent="0.2">
      <c r="A4">
        <v>1</v>
      </c>
      <c r="B4" t="s">
        <v>92</v>
      </c>
      <c r="C4">
        <v>32</v>
      </c>
      <c r="D4">
        <v>3</v>
      </c>
      <c r="F4">
        <v>3</v>
      </c>
      <c r="G4">
        <v>87</v>
      </c>
    </row>
    <row r="5" spans="1:7" x14ac:dyDescent="0.2">
      <c r="A5">
        <v>2</v>
      </c>
      <c r="B5" t="s">
        <v>91</v>
      </c>
      <c r="C5">
        <v>21</v>
      </c>
      <c r="D5">
        <v>1</v>
      </c>
      <c r="F5">
        <v>4</v>
      </c>
      <c r="G5">
        <v>58</v>
      </c>
    </row>
    <row r="6" spans="1:7" x14ac:dyDescent="0.2">
      <c r="A6">
        <v>2</v>
      </c>
      <c r="B6" t="s">
        <v>90</v>
      </c>
      <c r="C6">
        <v>25</v>
      </c>
      <c r="D6">
        <v>2</v>
      </c>
      <c r="F6">
        <v>5</v>
      </c>
      <c r="G6">
        <v>63</v>
      </c>
    </row>
    <row r="7" spans="1:7" x14ac:dyDescent="0.2">
      <c r="A7">
        <v>2</v>
      </c>
      <c r="B7" t="s">
        <v>92</v>
      </c>
      <c r="C7">
        <v>26</v>
      </c>
      <c r="D7">
        <v>3</v>
      </c>
      <c r="F7">
        <v>6</v>
      </c>
      <c r="G7">
        <v>81</v>
      </c>
    </row>
    <row r="8" spans="1:7" x14ac:dyDescent="0.2">
      <c r="A8">
        <v>3</v>
      </c>
      <c r="B8" t="s">
        <v>92</v>
      </c>
      <c r="C8">
        <v>23</v>
      </c>
      <c r="D8">
        <v>1</v>
      </c>
      <c r="F8">
        <v>7</v>
      </c>
      <c r="G8">
        <v>85</v>
      </c>
    </row>
    <row r="9" spans="1:7" x14ac:dyDescent="0.2">
      <c r="A9">
        <v>3</v>
      </c>
      <c r="B9" t="s">
        <v>90</v>
      </c>
      <c r="C9">
        <v>24</v>
      </c>
      <c r="D9">
        <v>2</v>
      </c>
      <c r="F9">
        <v>8</v>
      </c>
      <c r="G9">
        <v>80</v>
      </c>
    </row>
    <row r="10" spans="1:7" x14ac:dyDescent="0.2">
      <c r="A10">
        <v>3</v>
      </c>
      <c r="B10" t="s">
        <v>91</v>
      </c>
      <c r="C10">
        <v>20</v>
      </c>
      <c r="D10">
        <v>3</v>
      </c>
      <c r="F10">
        <v>9</v>
      </c>
      <c r="G10">
        <v>57</v>
      </c>
    </row>
    <row r="11" spans="1:7" x14ac:dyDescent="0.2">
      <c r="A11">
        <v>4</v>
      </c>
      <c r="B11" t="s">
        <v>91</v>
      </c>
      <c r="C11">
        <v>27</v>
      </c>
      <c r="D11">
        <v>1</v>
      </c>
      <c r="F11">
        <v>10</v>
      </c>
      <c r="G11">
        <v>67</v>
      </c>
    </row>
    <row r="12" spans="1:7" x14ac:dyDescent="0.2">
      <c r="A12">
        <v>4</v>
      </c>
      <c r="B12" t="s">
        <v>92</v>
      </c>
      <c r="C12">
        <v>31</v>
      </c>
      <c r="D12">
        <v>2</v>
      </c>
      <c r="F12">
        <v>11</v>
      </c>
      <c r="G12">
        <v>79</v>
      </c>
    </row>
    <row r="13" spans="1:7" x14ac:dyDescent="0.2">
      <c r="A13">
        <v>4</v>
      </c>
      <c r="B13" t="s">
        <v>90</v>
      </c>
      <c r="C13">
        <v>27</v>
      </c>
      <c r="D13">
        <v>3</v>
      </c>
      <c r="F13">
        <v>12</v>
      </c>
      <c r="G13">
        <v>79</v>
      </c>
    </row>
    <row r="14" spans="1:7" x14ac:dyDescent="0.2">
      <c r="A14">
        <v>5</v>
      </c>
      <c r="B14" t="s">
        <v>90</v>
      </c>
      <c r="C14">
        <v>24</v>
      </c>
      <c r="D14">
        <v>1</v>
      </c>
      <c r="F14">
        <v>13</v>
      </c>
      <c r="G14">
        <v>90</v>
      </c>
    </row>
    <row r="15" spans="1:7" x14ac:dyDescent="0.2">
      <c r="A15">
        <v>5</v>
      </c>
      <c r="B15" t="s">
        <v>91</v>
      </c>
      <c r="C15">
        <v>16</v>
      </c>
      <c r="D15">
        <v>2</v>
      </c>
      <c r="F15">
        <v>14</v>
      </c>
      <c r="G15">
        <v>76</v>
      </c>
    </row>
    <row r="16" spans="1:7" x14ac:dyDescent="0.2">
      <c r="A16">
        <v>5</v>
      </c>
      <c r="B16" t="s">
        <v>92</v>
      </c>
      <c r="C16">
        <v>26</v>
      </c>
      <c r="D16">
        <v>3</v>
      </c>
      <c r="F16">
        <v>15</v>
      </c>
      <c r="G16">
        <v>76</v>
      </c>
    </row>
    <row r="17" spans="1:4" x14ac:dyDescent="0.2">
      <c r="A17">
        <v>6</v>
      </c>
      <c r="B17" t="s">
        <v>92</v>
      </c>
      <c r="C17">
        <v>27</v>
      </c>
      <c r="D17">
        <v>1</v>
      </c>
    </row>
    <row r="18" spans="1:4" x14ac:dyDescent="0.2">
      <c r="A18">
        <v>6</v>
      </c>
      <c r="B18" t="s">
        <v>91</v>
      </c>
      <c r="C18">
        <v>27</v>
      </c>
      <c r="D18">
        <v>2</v>
      </c>
    </row>
    <row r="19" spans="1:4" x14ac:dyDescent="0.2">
      <c r="A19">
        <v>6</v>
      </c>
      <c r="B19" t="s">
        <v>90</v>
      </c>
      <c r="C19">
        <v>36</v>
      </c>
      <c r="D19">
        <v>3</v>
      </c>
    </row>
    <row r="20" spans="1:4" x14ac:dyDescent="0.2">
      <c r="A20">
        <v>7</v>
      </c>
      <c r="B20" t="s">
        <v>90</v>
      </c>
      <c r="C20">
        <v>36</v>
      </c>
      <c r="D20">
        <v>1</v>
      </c>
    </row>
    <row r="21" spans="1:4" x14ac:dyDescent="0.2">
      <c r="A21">
        <v>7</v>
      </c>
      <c r="B21" t="s">
        <v>92</v>
      </c>
      <c r="C21">
        <v>36</v>
      </c>
      <c r="D21">
        <v>2</v>
      </c>
    </row>
    <row r="22" spans="1:4" x14ac:dyDescent="0.2">
      <c r="A22">
        <v>7</v>
      </c>
      <c r="B22" t="s">
        <v>91</v>
      </c>
      <c r="C22">
        <v>35</v>
      </c>
      <c r="D22">
        <v>3</v>
      </c>
    </row>
    <row r="23" spans="1:4" x14ac:dyDescent="0.2">
      <c r="A23">
        <v>8</v>
      </c>
      <c r="B23" t="s">
        <v>91</v>
      </c>
      <c r="C23">
        <v>18</v>
      </c>
      <c r="D23">
        <v>1</v>
      </c>
    </row>
    <row r="24" spans="1:4" x14ac:dyDescent="0.2">
      <c r="A24">
        <v>8</v>
      </c>
      <c r="B24" t="s">
        <v>90</v>
      </c>
      <c r="C24">
        <v>26</v>
      </c>
      <c r="D24">
        <v>2</v>
      </c>
    </row>
    <row r="25" spans="1:4" x14ac:dyDescent="0.2">
      <c r="A25">
        <v>8</v>
      </c>
      <c r="B25" t="s">
        <v>92</v>
      </c>
      <c r="C25">
        <v>32</v>
      </c>
      <c r="D25">
        <v>3</v>
      </c>
    </row>
    <row r="26" spans="1:4" x14ac:dyDescent="0.2">
      <c r="A26">
        <v>9</v>
      </c>
      <c r="B26" t="s">
        <v>92</v>
      </c>
      <c r="C26">
        <v>20</v>
      </c>
      <c r="D26">
        <v>1</v>
      </c>
    </row>
    <row r="27" spans="1:4" x14ac:dyDescent="0.2">
      <c r="A27">
        <v>9</v>
      </c>
      <c r="B27" t="s">
        <v>90</v>
      </c>
      <c r="C27">
        <v>21</v>
      </c>
      <c r="D27">
        <v>2</v>
      </c>
    </row>
    <row r="28" spans="1:4" x14ac:dyDescent="0.2">
      <c r="A28">
        <v>9</v>
      </c>
      <c r="B28" t="s">
        <v>91</v>
      </c>
      <c r="C28">
        <v>21</v>
      </c>
      <c r="D28">
        <v>3</v>
      </c>
    </row>
    <row r="29" spans="1:4" x14ac:dyDescent="0.2">
      <c r="A29">
        <v>10</v>
      </c>
      <c r="B29" t="s">
        <v>90</v>
      </c>
      <c r="C29">
        <v>31</v>
      </c>
      <c r="D29">
        <v>1</v>
      </c>
    </row>
    <row r="30" spans="1:4" x14ac:dyDescent="0.2">
      <c r="A30">
        <v>10</v>
      </c>
      <c r="B30" t="s">
        <v>91</v>
      </c>
      <c r="C30">
        <v>31</v>
      </c>
      <c r="D30">
        <v>2</v>
      </c>
    </row>
    <row r="31" spans="1:4" x14ac:dyDescent="0.2">
      <c r="A31">
        <v>10</v>
      </c>
      <c r="B31" t="s">
        <v>92</v>
      </c>
      <c r="C31">
        <v>29</v>
      </c>
      <c r="D31">
        <v>3</v>
      </c>
    </row>
    <row r="32" spans="1:4" x14ac:dyDescent="0.2">
      <c r="A32">
        <v>11</v>
      </c>
      <c r="B32" t="s">
        <v>91</v>
      </c>
      <c r="C32">
        <v>26</v>
      </c>
      <c r="D32">
        <v>1</v>
      </c>
    </row>
    <row r="33" spans="1:4" x14ac:dyDescent="0.2">
      <c r="A33">
        <v>11</v>
      </c>
      <c r="B33" t="s">
        <v>92</v>
      </c>
      <c r="C33">
        <v>30</v>
      </c>
      <c r="D33">
        <v>2</v>
      </c>
    </row>
    <row r="34" spans="1:4" x14ac:dyDescent="0.2">
      <c r="A34">
        <v>11</v>
      </c>
      <c r="B34" t="s">
        <v>90</v>
      </c>
      <c r="C34">
        <v>34</v>
      </c>
      <c r="D34">
        <v>3</v>
      </c>
    </row>
    <row r="35" spans="1:4" x14ac:dyDescent="0.2">
      <c r="A35">
        <v>12</v>
      </c>
      <c r="B35" t="s">
        <v>92</v>
      </c>
      <c r="C35">
        <v>33</v>
      </c>
      <c r="D35">
        <v>1</v>
      </c>
    </row>
    <row r="36" spans="1:4" x14ac:dyDescent="0.2">
      <c r="A36">
        <v>12</v>
      </c>
      <c r="B36" t="s">
        <v>91</v>
      </c>
      <c r="C36">
        <v>31</v>
      </c>
      <c r="D36">
        <v>2</v>
      </c>
    </row>
    <row r="37" spans="1:4" x14ac:dyDescent="0.2">
      <c r="A37">
        <v>12</v>
      </c>
      <c r="B37" t="s">
        <v>90</v>
      </c>
      <c r="C37">
        <v>36</v>
      </c>
      <c r="D37">
        <v>3</v>
      </c>
    </row>
    <row r="38" spans="1:4" x14ac:dyDescent="0.2">
      <c r="A38">
        <v>13</v>
      </c>
      <c r="B38" t="s">
        <v>90</v>
      </c>
      <c r="C38">
        <v>31</v>
      </c>
      <c r="D38">
        <v>1</v>
      </c>
    </row>
    <row r="39" spans="1:4" x14ac:dyDescent="0.2">
      <c r="A39">
        <v>13</v>
      </c>
      <c r="B39" t="s">
        <v>92</v>
      </c>
      <c r="C39">
        <v>26</v>
      </c>
      <c r="D39">
        <v>2</v>
      </c>
    </row>
    <row r="40" spans="1:4" x14ac:dyDescent="0.2">
      <c r="A40">
        <v>13</v>
      </c>
      <c r="B40" t="s">
        <v>91</v>
      </c>
      <c r="C40">
        <v>33</v>
      </c>
      <c r="D40">
        <v>3</v>
      </c>
    </row>
    <row r="41" spans="1:4" x14ac:dyDescent="0.2">
      <c r="A41">
        <v>14</v>
      </c>
      <c r="B41" t="s">
        <v>91</v>
      </c>
      <c r="C41">
        <v>28</v>
      </c>
      <c r="D41">
        <v>1</v>
      </c>
    </row>
    <row r="42" spans="1:4" x14ac:dyDescent="0.2">
      <c r="A42">
        <v>14</v>
      </c>
      <c r="B42" t="s">
        <v>90</v>
      </c>
      <c r="C42">
        <v>35</v>
      </c>
      <c r="D42">
        <v>2</v>
      </c>
    </row>
    <row r="43" spans="1:4" x14ac:dyDescent="0.2">
      <c r="A43">
        <v>14</v>
      </c>
      <c r="B43" t="s">
        <v>92</v>
      </c>
      <c r="C43">
        <v>37</v>
      </c>
      <c r="D43">
        <v>3</v>
      </c>
    </row>
    <row r="44" spans="1:4" x14ac:dyDescent="0.2">
      <c r="A44">
        <v>15</v>
      </c>
      <c r="B44" t="s">
        <v>92</v>
      </c>
      <c r="C44">
        <v>23</v>
      </c>
      <c r="D44">
        <v>1</v>
      </c>
    </row>
    <row r="45" spans="1:4" x14ac:dyDescent="0.2">
      <c r="A45">
        <v>15</v>
      </c>
      <c r="B45" t="s">
        <v>90</v>
      </c>
      <c r="C45">
        <v>21</v>
      </c>
      <c r="D45">
        <v>2</v>
      </c>
    </row>
    <row r="46" spans="1:4" x14ac:dyDescent="0.2">
      <c r="A46">
        <v>15</v>
      </c>
      <c r="B46" t="s">
        <v>91</v>
      </c>
      <c r="C46">
        <v>25</v>
      </c>
      <c r="D46">
        <v>3</v>
      </c>
    </row>
    <row r="47" spans="1:4" x14ac:dyDescent="0.2">
      <c r="A47">
        <v>16</v>
      </c>
      <c r="B47" t="s">
        <v>90</v>
      </c>
      <c r="C47">
        <v>31</v>
      </c>
      <c r="D47">
        <v>1</v>
      </c>
    </row>
    <row r="48" spans="1:4" x14ac:dyDescent="0.2">
      <c r="A48">
        <v>16</v>
      </c>
      <c r="B48" t="s">
        <v>91</v>
      </c>
      <c r="C48">
        <v>27</v>
      </c>
      <c r="D48">
        <v>2</v>
      </c>
    </row>
    <row r="49" spans="1:4" x14ac:dyDescent="0.2">
      <c r="A49">
        <v>16</v>
      </c>
      <c r="B49" t="s">
        <v>92</v>
      </c>
      <c r="C49">
        <v>30</v>
      </c>
      <c r="D49">
        <v>3</v>
      </c>
    </row>
    <row r="50" spans="1:4" x14ac:dyDescent="0.2">
      <c r="A50">
        <v>17</v>
      </c>
      <c r="B50" t="s">
        <v>91</v>
      </c>
      <c r="C50">
        <v>26</v>
      </c>
      <c r="D50">
        <v>1</v>
      </c>
    </row>
    <row r="51" spans="1:4" x14ac:dyDescent="0.2">
      <c r="A51">
        <v>17</v>
      </c>
      <c r="B51" t="s">
        <v>92</v>
      </c>
      <c r="C51">
        <v>27</v>
      </c>
      <c r="D51">
        <v>2</v>
      </c>
    </row>
    <row r="52" spans="1:4" x14ac:dyDescent="0.2">
      <c r="A52">
        <v>17</v>
      </c>
      <c r="B52" t="s">
        <v>90</v>
      </c>
      <c r="C52">
        <v>26</v>
      </c>
      <c r="D52">
        <v>3</v>
      </c>
    </row>
    <row r="53" spans="1:4" x14ac:dyDescent="0.2">
      <c r="A53">
        <v>18</v>
      </c>
      <c r="B53" t="s">
        <v>92</v>
      </c>
      <c r="C53">
        <v>32</v>
      </c>
      <c r="D53">
        <v>1</v>
      </c>
    </row>
    <row r="54" spans="1:4" x14ac:dyDescent="0.2">
      <c r="A54">
        <v>18</v>
      </c>
      <c r="B54" t="s">
        <v>90</v>
      </c>
      <c r="C54">
        <v>33</v>
      </c>
      <c r="D54">
        <v>2</v>
      </c>
    </row>
    <row r="55" spans="1:4" x14ac:dyDescent="0.2">
      <c r="A55">
        <v>18</v>
      </c>
      <c r="B55" t="s">
        <v>91</v>
      </c>
      <c r="C55">
        <v>30</v>
      </c>
      <c r="D55">
        <v>3</v>
      </c>
    </row>
    <row r="56" spans="1:4" x14ac:dyDescent="0.2">
      <c r="A56">
        <v>19</v>
      </c>
      <c r="B56" t="s">
        <v>91</v>
      </c>
      <c r="C56">
        <v>17</v>
      </c>
      <c r="D56">
        <v>1</v>
      </c>
    </row>
    <row r="57" spans="1:4" x14ac:dyDescent="0.2">
      <c r="A57">
        <v>19</v>
      </c>
      <c r="B57" t="s">
        <v>92</v>
      </c>
      <c r="C57">
        <v>25</v>
      </c>
      <c r="D57">
        <v>2</v>
      </c>
    </row>
    <row r="58" spans="1:4" x14ac:dyDescent="0.2">
      <c r="A58">
        <v>19</v>
      </c>
      <c r="B58" t="s">
        <v>90</v>
      </c>
      <c r="C58">
        <v>28</v>
      </c>
      <c r="D58">
        <v>3</v>
      </c>
    </row>
    <row r="59" spans="1:4" x14ac:dyDescent="0.2">
      <c r="A59">
        <v>20</v>
      </c>
      <c r="B59" t="s">
        <v>92</v>
      </c>
      <c r="C59">
        <v>27</v>
      </c>
      <c r="D59">
        <v>1</v>
      </c>
    </row>
    <row r="60" spans="1:4" x14ac:dyDescent="0.2">
      <c r="A60">
        <v>20</v>
      </c>
      <c r="B60" t="s">
        <v>91</v>
      </c>
      <c r="C60">
        <v>27</v>
      </c>
      <c r="D60">
        <v>2</v>
      </c>
    </row>
    <row r="61" spans="1:4" x14ac:dyDescent="0.2">
      <c r="A61">
        <v>20</v>
      </c>
      <c r="B61" t="s">
        <v>90</v>
      </c>
      <c r="C61">
        <v>33</v>
      </c>
      <c r="D61">
        <v>3</v>
      </c>
    </row>
    <row r="62" spans="1:4" x14ac:dyDescent="0.2">
      <c r="A62">
        <v>21</v>
      </c>
      <c r="B62" t="s">
        <v>90</v>
      </c>
      <c r="C62">
        <v>21</v>
      </c>
      <c r="D62">
        <v>1</v>
      </c>
    </row>
    <row r="63" spans="1:4" x14ac:dyDescent="0.2">
      <c r="A63">
        <v>21</v>
      </c>
      <c r="B63" t="s">
        <v>92</v>
      </c>
      <c r="C63">
        <v>25</v>
      </c>
      <c r="D63">
        <v>2</v>
      </c>
    </row>
    <row r="64" spans="1:4" x14ac:dyDescent="0.2">
      <c r="A64">
        <v>21</v>
      </c>
      <c r="B64" t="s">
        <v>91</v>
      </c>
      <c r="C64">
        <v>23</v>
      </c>
      <c r="D6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Resultat</vt:lpstr>
      <vt:lpstr>Test</vt:lpstr>
      <vt:lpstr>Spm</vt:lpstr>
      <vt:lpstr>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Jan-Øivind Lima</cp:lastModifiedBy>
  <cp:revision/>
  <dcterms:created xsi:type="dcterms:W3CDTF">2025-02-19T07:44:21Z</dcterms:created>
  <dcterms:modified xsi:type="dcterms:W3CDTF">2025-03-21T06:54:45Z</dcterms:modified>
  <cp:category/>
  <cp:contentStatus/>
</cp:coreProperties>
</file>