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\Desktop\investing\tsla\"/>
    </mc:Choice>
  </mc:AlternateContent>
  <xr:revisionPtr revIDLastSave="0" documentId="13_ncr:1_{DBF1C743-255C-43E4-A3FC-3BB704CFA672}" xr6:coauthVersionLast="47" xr6:coauthVersionMax="47" xr10:uidLastSave="{00000000-0000-0000-0000-000000000000}"/>
  <bookViews>
    <workbookView xWindow="17550" yWindow="1395" windowWidth="32835" windowHeight="17340" activeTab="1" xr2:uid="{00000000-000D-0000-FFFF-FFFF00000000}"/>
  </bookViews>
  <sheets>
    <sheet name="Income Statement, Q" sheetId="1" r:id="rId1"/>
    <sheet name="Income Statement, A" sheetId="2" r:id="rId2"/>
    <sheet name="Income Statement, T" sheetId="3" r:id="rId3"/>
    <sheet name="Balance Sheet, Q" sheetId="4" r:id="rId4"/>
    <sheet name="Balance Sheet, A" sheetId="5" r:id="rId5"/>
    <sheet name="Cash Flow, Q" sheetId="6" r:id="rId6"/>
    <sheet name="Cash Flow, A" sheetId="7" r:id="rId7"/>
    <sheet name="Cash Flow, T" sheetId="8" r:id="rId8"/>
    <sheet name="Metrics Ratios, Q" sheetId="9" r:id="rId9"/>
    <sheet name="Metrics Ratios, A" sheetId="10" r:id="rId10"/>
    <sheet name="Metrics Ratios, 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Q3" i="2"/>
  <c r="R3" i="2"/>
  <c r="S3" i="2"/>
  <c r="N3" i="2"/>
  <c r="P2" i="2"/>
  <c r="Q2" i="2" s="1"/>
  <c r="R2" i="2" s="1"/>
  <c r="S2" i="2" s="1"/>
  <c r="O2" i="2"/>
  <c r="L24" i="2"/>
  <c r="M24" i="2" s="1"/>
  <c r="N24" i="2" s="1"/>
  <c r="O24" i="2" s="1"/>
  <c r="P24" i="2" s="1"/>
  <c r="Q24" i="2" s="1"/>
  <c r="R24" i="2" s="1"/>
  <c r="S24" i="2" s="1"/>
  <c r="L10" i="2"/>
  <c r="M10" i="2" s="1"/>
  <c r="N10" i="2" s="1"/>
  <c r="O10" i="2" s="1"/>
  <c r="P10" i="2" s="1"/>
  <c r="L9" i="2"/>
  <c r="M9" i="2" s="1"/>
  <c r="N9" i="2" s="1"/>
  <c r="O9" i="2" s="1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D42" i="2"/>
  <c r="E42" i="2"/>
  <c r="F42" i="2"/>
  <c r="G42" i="2"/>
  <c r="H42" i="2"/>
  <c r="I42" i="2"/>
  <c r="J42" i="2"/>
  <c r="K42" i="2"/>
  <c r="C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42" i="2"/>
  <c r="L6" i="2"/>
  <c r="L8" i="2" s="1"/>
  <c r="M6" i="2"/>
  <c r="M8" i="2" s="1"/>
  <c r="N6" i="2"/>
  <c r="N8" i="2" s="1"/>
  <c r="O6" i="2"/>
  <c r="P6" i="2"/>
  <c r="Q6" i="2"/>
  <c r="R6" i="2"/>
  <c r="S6" i="2"/>
  <c r="O8" i="2" l="1"/>
  <c r="O11" i="2" s="1"/>
  <c r="O15" i="2" s="1"/>
  <c r="S8" i="2"/>
  <c r="S11" i="2" s="1"/>
  <c r="S15" i="2" s="1"/>
  <c r="N11" i="2"/>
  <c r="N15" i="2" s="1"/>
  <c r="M11" i="2"/>
  <c r="M15" i="2" s="1"/>
  <c r="L11" i="2"/>
  <c r="L15" i="2" s="1"/>
  <c r="S16" i="2"/>
  <c r="S17" i="2" s="1"/>
  <c r="S22" i="2" s="1"/>
  <c r="T22" i="2" s="1"/>
  <c r="M16" i="2"/>
  <c r="M17" i="2" s="1"/>
  <c r="M22" i="2" s="1"/>
  <c r="N16" i="2"/>
  <c r="N17" i="2" s="1"/>
  <c r="N22" i="2" s="1"/>
  <c r="R8" i="2"/>
  <c r="R11" i="2" s="1"/>
  <c r="R15" i="2" s="1"/>
  <c r="P8" i="2"/>
  <c r="P11" i="2" s="1"/>
  <c r="P15" i="2" s="1"/>
  <c r="L16" i="2"/>
  <c r="L17" i="2"/>
  <c r="L22" i="2" s="1"/>
  <c r="Q8" i="2"/>
  <c r="Q11" i="2" s="1"/>
  <c r="Q15" i="2" s="1"/>
  <c r="O16" i="2" l="1"/>
  <c r="O17" i="2" s="1"/>
  <c r="O22" i="2" s="1"/>
  <c r="Q16" i="2"/>
  <c r="Q17" i="2" s="1"/>
  <c r="Q22" i="2" s="1"/>
  <c r="P16" i="2"/>
  <c r="P17" i="2" s="1"/>
  <c r="P22" i="2" s="1"/>
  <c r="R16" i="2"/>
  <c r="R17" i="2" s="1"/>
  <c r="R22" i="2" s="1"/>
  <c r="V21" i="2" l="1"/>
</calcChain>
</file>

<file path=xl/sharedStrings.xml><?xml version="1.0" encoding="utf-8"?>
<sst xmlns="http://schemas.openxmlformats.org/spreadsheetml/2006/main" count="1455" uniqueCount="222">
  <si>
    <t>Mar '14</t>
  </si>
  <si>
    <t>Jun '14</t>
  </si>
  <si>
    <t>Sep '14</t>
  </si>
  <si>
    <t>Dec '14</t>
  </si>
  <si>
    <t>Mar '15</t>
  </si>
  <si>
    <t>Jun '15</t>
  </si>
  <si>
    <t>Sep '15</t>
  </si>
  <si>
    <t>Dec '15</t>
  </si>
  <si>
    <t>Mar '16</t>
  </si>
  <si>
    <t>Jun '16</t>
  </si>
  <si>
    <t>Sep '16</t>
  </si>
  <si>
    <t>Dec '16</t>
  </si>
  <si>
    <t>Mar '17</t>
  </si>
  <si>
    <t>Jun '17</t>
  </si>
  <si>
    <t>Sep '17</t>
  </si>
  <si>
    <t>Dec '17</t>
  </si>
  <si>
    <t>Mar '18</t>
  </si>
  <si>
    <t>Jun '18</t>
  </si>
  <si>
    <t>Sep '18</t>
  </si>
  <si>
    <t>Dec '18</t>
  </si>
  <si>
    <t>Mar '19</t>
  </si>
  <si>
    <t>Jun '19</t>
  </si>
  <si>
    <t>Sep '19</t>
  </si>
  <si>
    <t>Dec '19</t>
  </si>
  <si>
    <t>Mar '20</t>
  </si>
  <si>
    <t>Jun '20</t>
  </si>
  <si>
    <t>Sep '20</t>
  </si>
  <si>
    <t>Dec '20</t>
  </si>
  <si>
    <t>Mar '21</t>
  </si>
  <si>
    <t>Jun '21</t>
  </si>
  <si>
    <t>Sep '21</t>
  </si>
  <si>
    <t>Dec '21</t>
  </si>
  <si>
    <t>Mar '22</t>
  </si>
  <si>
    <t>Jun '22</t>
  </si>
  <si>
    <t>Sep '22</t>
  </si>
  <si>
    <t>Dec '22</t>
  </si>
  <si>
    <t>Mar '23</t>
  </si>
  <si>
    <t>Jun '23</t>
  </si>
  <si>
    <t>Sep '23</t>
  </si>
  <si>
    <t>Dec '23</t>
  </si>
  <si>
    <t>Mar '24</t>
  </si>
  <si>
    <t>Revenue</t>
  </si>
  <si>
    <t>Revenue Growth</t>
  </si>
  <si>
    <t>Cost of Revenue</t>
  </si>
  <si>
    <t>Gross Profit</t>
  </si>
  <si>
    <t>R&amp;D Expenses</t>
  </si>
  <si>
    <t>SG&amp;A Expenses</t>
  </si>
  <si>
    <t>Operating Income</t>
  </si>
  <si>
    <t>Interest Expense (Operating)</t>
  </si>
  <si>
    <t>—</t>
  </si>
  <si>
    <t>Non-operating Interest Expenses</t>
  </si>
  <si>
    <t>Non-operating Income/Expense</t>
  </si>
  <si>
    <t>EBT</t>
  </si>
  <si>
    <t>Income Tax Provision</t>
  </si>
  <si>
    <t>Income after Tax</t>
  </si>
  <si>
    <t>Dividends (Preferred)</t>
  </si>
  <si>
    <t>Non-Controlling Interest</t>
  </si>
  <si>
    <t>Net Income Common</t>
  </si>
  <si>
    <t>EPS (Basic)</t>
  </si>
  <si>
    <t>EPS (Diluted)</t>
  </si>
  <si>
    <t>Shares (Basic, Weighted)</t>
  </si>
  <si>
    <t>Shares (Diluted, Weighted)</t>
  </si>
  <si>
    <t>Gross Margin</t>
  </si>
  <si>
    <t>EBIT Margin</t>
  </si>
  <si>
    <t>EBT margin</t>
  </si>
  <si>
    <t>Net Profit Margin</t>
  </si>
  <si>
    <t>EBITDA</t>
  </si>
  <si>
    <t>EBIT</t>
  </si>
  <si>
    <t>Income from Continuous Operations</t>
  </si>
  <si>
    <t>Consolidated Net Income/Loss</t>
  </si>
  <si>
    <t>EPS (Basic, from Continuous Ops)</t>
  </si>
  <si>
    <t>EPS (Diluted, from Cont. Ops)</t>
  </si>
  <si>
    <t>EPS (Basic, Consolidated)</t>
  </si>
  <si>
    <t>EPS (Diluted, Consolidated)</t>
  </si>
  <si>
    <t>Shares (Diluted, Average)</t>
  </si>
  <si>
    <t>EBITDA Margin</t>
  </si>
  <si>
    <t>Operating Cash Flow Margin</t>
  </si>
  <si>
    <t>Free Cash Flow Margin</t>
  </si>
  <si>
    <t>Cash and Short Term Investments</t>
  </si>
  <si>
    <t>Receivables</t>
  </si>
  <si>
    <t>Inventory</t>
  </si>
  <si>
    <t>Other current assets</t>
  </si>
  <si>
    <t>Total current assets</t>
  </si>
  <si>
    <t>Property, Plant, Equpment (Net)</t>
  </si>
  <si>
    <t>Long-Term Investments</t>
  </si>
  <si>
    <t>Long-term receivables</t>
  </si>
  <si>
    <t>Goodwill and Intangible Assets (Total)</t>
  </si>
  <si>
    <t>Long Term Assets (Tax, Deferred)</t>
  </si>
  <si>
    <t>Long-term assets (Other)</t>
  </si>
  <si>
    <t>Total non-current assets</t>
  </si>
  <si>
    <t>Total Assets</t>
  </si>
  <si>
    <t>Notes Payable</t>
  </si>
  <si>
    <t>Accounts Payable</t>
  </si>
  <si>
    <t>Accrued Expenses</t>
  </si>
  <si>
    <t>Current Part of Debt</t>
  </si>
  <si>
    <t>Current Part of Capital Lease</t>
  </si>
  <si>
    <t>Current Revenue (Deferred)</t>
  </si>
  <si>
    <t>Other current liabilities</t>
  </si>
  <si>
    <t>Total current liabilities</t>
  </si>
  <si>
    <t>Long Term Debt (Total)</t>
  </si>
  <si>
    <t>Non-current Revenue (Deferred)</t>
  </si>
  <si>
    <t>Long Term Tax Liability (Deferred)</t>
  </si>
  <si>
    <t>Minority Interests</t>
  </si>
  <si>
    <t>Non-current Liabilities (Other)</t>
  </si>
  <si>
    <t>Total non-current liabilities</t>
  </si>
  <si>
    <t>Total liabilities</t>
  </si>
  <si>
    <t>Additional Paid In Capital</t>
  </si>
  <si>
    <t>Common Stock (Net)</t>
  </si>
  <si>
    <t>Retained Earnings</t>
  </si>
  <si>
    <t>Common Equity (Total)</t>
  </si>
  <si>
    <t>Shareholders Equity (Total)</t>
  </si>
  <si>
    <t>Shareholders Equity and Liabilities (Total)</t>
  </si>
  <si>
    <t>Shares (Common)</t>
  </si>
  <si>
    <t>Shareholders Equity (Tangible)</t>
  </si>
  <si>
    <t>Net Debt</t>
  </si>
  <si>
    <t>Total Debt</t>
  </si>
  <si>
    <t>Net Income</t>
  </si>
  <si>
    <t>Depreciation &amp; Amortization</t>
  </si>
  <si>
    <t>Non Cash Items (Other)</t>
  </si>
  <si>
    <t>Accounts Receivable Change</t>
  </si>
  <si>
    <t>Change in inventories</t>
  </si>
  <si>
    <t>Accounts Payable Change</t>
  </si>
  <si>
    <t>Change in payables and accrued liability</t>
  </si>
  <si>
    <t>Change in other assets and liabilities</t>
  </si>
  <si>
    <t>Operating Cash Flow</t>
  </si>
  <si>
    <t>Capital expenditures</t>
  </si>
  <si>
    <t>Change in intangibles (net)</t>
  </si>
  <si>
    <t>Net Aquisitions</t>
  </si>
  <si>
    <t>Short Term Investments Change (Net)</t>
  </si>
  <si>
    <t>Long-Term Investments Change (Net)</t>
  </si>
  <si>
    <t>Other investing activities</t>
  </si>
  <si>
    <t>Investing cash flow</t>
  </si>
  <si>
    <t>Repayment/Issuance of Debt (Net)</t>
  </si>
  <si>
    <t>Equity Repurchase (Common, Net)</t>
  </si>
  <si>
    <t>Other financial activities</t>
  </si>
  <si>
    <t>Financing cash flow</t>
  </si>
  <si>
    <t>Exchange Rate Adjustment</t>
  </si>
  <si>
    <t>Change in Cash</t>
  </si>
  <si>
    <t>Beginning Cash</t>
  </si>
  <si>
    <t>Ending Cash</t>
  </si>
  <si>
    <t>Stock Based Compensation</t>
  </si>
  <si>
    <t>Dividends Paid (Common)</t>
  </si>
  <si>
    <t>Net Cash/Marketcap</t>
  </si>
  <si>
    <t>Assets Liabilities Change (Total)</t>
  </si>
  <si>
    <t>Investments Change (Net)</t>
  </si>
  <si>
    <t>Issuance/Purchase of Shares</t>
  </si>
  <si>
    <t>Capital Stock Change</t>
  </si>
  <si>
    <t>P/E ratio</t>
  </si>
  <si>
    <t>P/S ratio</t>
  </si>
  <si>
    <t>P/FCF ratio</t>
  </si>
  <si>
    <t>P/Operating CF</t>
  </si>
  <si>
    <t>P/B ratio</t>
  </si>
  <si>
    <t>Price to Tangible BV</t>
  </si>
  <si>
    <t>EV/Sales</t>
  </si>
  <si>
    <t>EV/EBITDA</t>
  </si>
  <si>
    <t>EV/Operating CF</t>
  </si>
  <si>
    <t>EV/FCF</t>
  </si>
  <si>
    <t>Quick Ratio</t>
  </si>
  <si>
    <t>Current Ratio</t>
  </si>
  <si>
    <t>Net Debt/EBITDA</t>
  </si>
  <si>
    <t>Debt/Assets</t>
  </si>
  <si>
    <t>Debt/Equity</t>
  </si>
  <si>
    <t>Asset Turnover</t>
  </si>
  <si>
    <t>Operating CF/Net income</t>
  </si>
  <si>
    <t>Capex/Depreciation</t>
  </si>
  <si>
    <t>Interest Coverage</t>
  </si>
  <si>
    <t>Research and Development Expense of Revenue</t>
  </si>
  <si>
    <t>Selling, General and Administrative Expense of Revenue</t>
  </si>
  <si>
    <t>Intangible Assets out of Total Assets</t>
  </si>
  <si>
    <t>Share Based Compensation of Revenue</t>
  </si>
  <si>
    <t>Graham Net Nets</t>
  </si>
  <si>
    <t>Graham Number</t>
  </si>
  <si>
    <t>Earnings Yield</t>
  </si>
  <si>
    <t>Free Cash Flow Yield</t>
  </si>
  <si>
    <t>Revenue per Share</t>
  </si>
  <si>
    <t>Operating CF per Share</t>
  </si>
  <si>
    <t>Capex per Share</t>
  </si>
  <si>
    <t>Free Cash Flow per Share</t>
  </si>
  <si>
    <t>Cash per Share</t>
  </si>
  <si>
    <t>Shareholders Equity per Share</t>
  </si>
  <si>
    <t>Interest Debt per Share</t>
  </si>
  <si>
    <t>Book value per Share</t>
  </si>
  <si>
    <t>Free Cash Flow</t>
  </si>
  <si>
    <t>Working Capital</t>
  </si>
  <si>
    <t>Capital Expenditures</t>
  </si>
  <si>
    <t>Net Current Asset Value</t>
  </si>
  <si>
    <t>Average Receivables</t>
  </si>
  <si>
    <t>Average Payables</t>
  </si>
  <si>
    <t>Average Inventory</t>
  </si>
  <si>
    <t>Average Assets</t>
  </si>
  <si>
    <t>Average Common Equity</t>
  </si>
  <si>
    <t>EV/EBIT</t>
  </si>
  <si>
    <t>Capex to Sales</t>
  </si>
  <si>
    <t>Price to Operating Income</t>
  </si>
  <si>
    <t>Depreciation/Fixed assets</t>
  </si>
  <si>
    <t>ROE</t>
  </si>
  <si>
    <t>ROA</t>
  </si>
  <si>
    <t>ROIC</t>
  </si>
  <si>
    <t>Cash ROIC</t>
  </si>
  <si>
    <t>Return on Tangible Assets</t>
  </si>
  <si>
    <t>Accounts Receivable Turnover</t>
  </si>
  <si>
    <t>Accounts Payable Turnover</t>
  </si>
  <si>
    <t>Inventory Turnover</t>
  </si>
  <si>
    <t>Average Days of Receivables</t>
  </si>
  <si>
    <t>Average Days of Payables</t>
  </si>
  <si>
    <t>Days of Inventory on Hand</t>
  </si>
  <si>
    <t>Tax Rate</t>
  </si>
  <si>
    <t>Piotroski F-Score</t>
  </si>
  <si>
    <t>automation</t>
  </si>
  <si>
    <t>gross margin on automation</t>
  </si>
  <si>
    <t>r&amp;d growth rate</t>
  </si>
  <si>
    <t>sga rate</t>
  </si>
  <si>
    <t>share increase</t>
  </si>
  <si>
    <t>tax rate</t>
  </si>
  <si>
    <t>discount rate</t>
  </si>
  <si>
    <t>TV</t>
  </si>
  <si>
    <t>TV growth rate</t>
  </si>
  <si>
    <t>risk free rate</t>
  </si>
  <si>
    <t>NPV</t>
  </si>
  <si>
    <t>automation growth rate</t>
  </si>
  <si>
    <t>cars in automation</t>
  </si>
  <si>
    <t>revenue per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</si>
</sst>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_(&quot;$&quot;* #,##0.0_);_(&quot;$&quot;* \(#,##0.0\);_(&quot;$&quot;* &quot;-&quot;?_);_(@_)"/>
    <numFmt numFmtId="169" formatCode="_(&quot;$&quot;* #,##0_);_(&quot;$&quot;* \(#,##0\);_(&quot;$&quot;* &quot;-&quot;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0" applyNumberFormat="1"/>
    <xf numFmtId="43" fontId="0" fillId="0" borderId="0" xfId="1" applyFont="1"/>
    <xf numFmtId="165" fontId="0" fillId="0" borderId="0" xfId="1" applyNumberFormat="1" applyFont="1"/>
    <xf numFmtId="167" fontId="0" fillId="0" borderId="0" xfId="2" applyNumberFormat="1" applyFont="1"/>
    <xf numFmtId="168" fontId="0" fillId="0" borderId="0" xfId="0" applyNumberFormat="1"/>
    <xf numFmtId="9" fontId="0" fillId="0" borderId="0" xfId="0" applyNumberFormat="1"/>
    <xf numFmtId="167" fontId="0" fillId="0" borderId="0" xfId="0" applyNumberFormat="1"/>
    <xf numFmtId="8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6"/>
  <sheetViews>
    <sheetView workbookViewId="0">
      <selection activeCell="AO32" sqref="AO32"/>
    </sheetView>
  </sheetViews>
  <sheetFormatPr defaultRowHeight="15" x14ac:dyDescent="0.25"/>
  <cols>
    <col min="1" max="1" width="29.28515625" customWidth="1"/>
    <col min="2" max="28" width="18" bestFit="1" customWidth="1"/>
    <col min="29" max="42" width="19" bestFit="1" customWidth="1"/>
  </cols>
  <sheetData>
    <row r="1" spans="1:42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</row>
    <row r="2" spans="1:42" x14ac:dyDescent="0.25">
      <c r="A2" s="3" t="s">
        <v>41</v>
      </c>
      <c r="B2" s="3">
        <v>620542000</v>
      </c>
      <c r="C2" s="3">
        <v>769349000</v>
      </c>
      <c r="D2" s="3">
        <v>851804000</v>
      </c>
      <c r="E2" s="3">
        <v>956661000</v>
      </c>
      <c r="F2" s="3">
        <v>939880000</v>
      </c>
      <c r="G2" s="3">
        <v>954976000</v>
      </c>
      <c r="H2" s="3">
        <v>936789000</v>
      </c>
      <c r="I2" s="3">
        <v>1214380000</v>
      </c>
      <c r="J2" s="3">
        <v>1147048000</v>
      </c>
      <c r="K2" s="3">
        <v>1270017000</v>
      </c>
      <c r="L2" s="3">
        <v>2298436000</v>
      </c>
      <c r="M2" s="3">
        <v>2284631000</v>
      </c>
      <c r="N2" s="3">
        <v>2696270000</v>
      </c>
      <c r="O2" s="3">
        <v>2789557000</v>
      </c>
      <c r="P2" s="3">
        <v>2984675000</v>
      </c>
      <c r="Q2" s="3">
        <v>3288499000</v>
      </c>
      <c r="R2" s="3">
        <v>3408751000</v>
      </c>
      <c r="S2" s="3">
        <v>4002231000</v>
      </c>
      <c r="T2" s="3">
        <v>6824000000</v>
      </c>
      <c r="U2" s="3">
        <v>7226019000</v>
      </c>
      <c r="V2" s="3">
        <v>4541000000</v>
      </c>
      <c r="W2" s="3">
        <v>6350000000</v>
      </c>
      <c r="X2" s="3">
        <v>6303000000</v>
      </c>
      <c r="Y2" s="3">
        <v>7384000000</v>
      </c>
      <c r="Z2" s="3">
        <v>5985000000</v>
      </c>
      <c r="AA2" s="3">
        <v>6036000000</v>
      </c>
      <c r="AB2" s="3">
        <v>8771000000</v>
      </c>
      <c r="AC2" s="3">
        <v>10744000000</v>
      </c>
      <c r="AD2" s="3">
        <v>10389000000</v>
      </c>
      <c r="AE2" s="3">
        <v>11958000000</v>
      </c>
      <c r="AF2" s="3">
        <v>13757000000</v>
      </c>
      <c r="AG2" s="3">
        <v>17719000000</v>
      </c>
      <c r="AH2" s="3">
        <v>18756000000</v>
      </c>
      <c r="AI2" s="3">
        <v>16934000000</v>
      </c>
      <c r="AJ2" s="3">
        <v>21454000000</v>
      </c>
      <c r="AK2" s="3">
        <v>24318000000</v>
      </c>
      <c r="AL2" s="3">
        <v>23329000000</v>
      </c>
      <c r="AM2" s="3">
        <v>24927000000</v>
      </c>
      <c r="AN2" s="3">
        <v>23350000000</v>
      </c>
      <c r="AO2" s="3">
        <v>25167000000</v>
      </c>
      <c r="AP2" s="3">
        <v>21301000000</v>
      </c>
    </row>
    <row r="3" spans="1:42" x14ac:dyDescent="0.25">
      <c r="A3" s="3" t="s">
        <v>42</v>
      </c>
      <c r="B3" s="3">
        <v>0.1046</v>
      </c>
      <c r="C3" s="3">
        <v>0.89900000000000002</v>
      </c>
      <c r="D3" s="3">
        <v>0.9748</v>
      </c>
      <c r="E3" s="3">
        <v>0.55500000000000005</v>
      </c>
      <c r="F3" s="3">
        <v>0.51459999999999995</v>
      </c>
      <c r="G3" s="3">
        <v>0.24129999999999999</v>
      </c>
      <c r="H3" s="3">
        <v>9.98E-2</v>
      </c>
      <c r="I3" s="3">
        <v>0.26939999999999997</v>
      </c>
      <c r="J3" s="3">
        <v>0.22040000000000001</v>
      </c>
      <c r="K3" s="3">
        <v>0.32990000000000003</v>
      </c>
      <c r="L3" s="3">
        <v>1.4535</v>
      </c>
      <c r="M3" s="3">
        <v>0.88129999999999997</v>
      </c>
      <c r="N3" s="3">
        <v>1.3506</v>
      </c>
      <c r="O3" s="3">
        <v>1.1964999999999999</v>
      </c>
      <c r="P3" s="3">
        <v>0.29859999999999998</v>
      </c>
      <c r="Q3" s="3">
        <v>0.43940000000000001</v>
      </c>
      <c r="R3" s="3">
        <v>0.26419999999999999</v>
      </c>
      <c r="S3" s="3">
        <v>0.43469999999999998</v>
      </c>
      <c r="T3" s="3">
        <v>1.2863</v>
      </c>
      <c r="U3" s="3">
        <v>1.1974</v>
      </c>
      <c r="V3" s="3">
        <v>0.3322</v>
      </c>
      <c r="W3" s="3">
        <v>0.58660000000000001</v>
      </c>
      <c r="X3" s="3">
        <v>-7.6300000000000007E-2</v>
      </c>
      <c r="Y3" s="3">
        <v>2.1899999999999999E-2</v>
      </c>
      <c r="Z3" s="3">
        <v>0.318</v>
      </c>
      <c r="AA3" s="3">
        <v>-4.9399999999999999E-2</v>
      </c>
      <c r="AB3" s="3">
        <v>0.3916</v>
      </c>
      <c r="AC3" s="3">
        <v>0.45500000000000002</v>
      </c>
      <c r="AD3" s="3">
        <v>0.73580000000000001</v>
      </c>
      <c r="AE3" s="3">
        <v>0.98109999999999997</v>
      </c>
      <c r="AF3" s="3">
        <v>0.56850000000000001</v>
      </c>
      <c r="AG3" s="3">
        <v>0.6492</v>
      </c>
      <c r="AH3" s="3">
        <v>0.8054</v>
      </c>
      <c r="AI3" s="3">
        <v>0.41610000000000003</v>
      </c>
      <c r="AJ3" s="3">
        <v>0.5595</v>
      </c>
      <c r="AK3" s="3">
        <v>0.37240000000000001</v>
      </c>
      <c r="AL3" s="3">
        <v>0.24379999999999999</v>
      </c>
      <c r="AM3" s="3">
        <v>0.47199999999999998</v>
      </c>
      <c r="AN3" s="3">
        <v>8.8400000000000006E-2</v>
      </c>
      <c r="AO3" s="3">
        <v>3.49E-2</v>
      </c>
      <c r="AP3" s="3">
        <v>-8.6900000000000005E-2</v>
      </c>
    </row>
    <row r="4" spans="1:42" x14ac:dyDescent="0.25">
      <c r="A4" s="3" t="s">
        <v>43</v>
      </c>
      <c r="B4" s="3">
        <v>465414000</v>
      </c>
      <c r="C4" s="3">
        <v>556354000</v>
      </c>
      <c r="D4" s="3">
        <v>599953000</v>
      </c>
      <c r="E4" s="3">
        <v>694963800</v>
      </c>
      <c r="F4" s="3">
        <v>679807000</v>
      </c>
      <c r="G4" s="3">
        <v>741606000</v>
      </c>
      <c r="H4" s="3">
        <v>705293000</v>
      </c>
      <c r="I4" s="3">
        <v>995816300</v>
      </c>
      <c r="J4" s="3">
        <v>894580000</v>
      </c>
      <c r="K4" s="3">
        <v>995241000</v>
      </c>
      <c r="L4" s="3">
        <v>1661701000</v>
      </c>
      <c r="M4" s="3">
        <v>1849353000</v>
      </c>
      <c r="N4" s="3">
        <v>2028324000</v>
      </c>
      <c r="O4" s="3">
        <v>2122942000</v>
      </c>
      <c r="P4" s="3">
        <v>2535535000</v>
      </c>
      <c r="Q4" s="3">
        <v>2849199000</v>
      </c>
      <c r="R4" s="3">
        <v>2952225000</v>
      </c>
      <c r="S4" s="3">
        <v>3383301000</v>
      </c>
      <c r="T4" s="3">
        <v>5300000000</v>
      </c>
      <c r="U4" s="3">
        <v>5783474000</v>
      </c>
      <c r="V4" s="3">
        <v>3975000000</v>
      </c>
      <c r="W4" s="3">
        <v>5429000000</v>
      </c>
      <c r="X4" s="3">
        <v>5112000000</v>
      </c>
      <c r="Y4" s="3">
        <v>5993000000</v>
      </c>
      <c r="Z4" s="3">
        <v>4751000000</v>
      </c>
      <c r="AA4" s="3">
        <v>4769000000</v>
      </c>
      <c r="AB4" s="3">
        <v>6708000000</v>
      </c>
      <c r="AC4" s="3">
        <v>8678000000</v>
      </c>
      <c r="AD4" s="3">
        <v>8174000000</v>
      </c>
      <c r="AE4" s="3">
        <v>9074000000</v>
      </c>
      <c r="AF4" s="3">
        <v>10097000000</v>
      </c>
      <c r="AG4" s="3">
        <v>12872000000</v>
      </c>
      <c r="AH4" s="3">
        <v>13296000000</v>
      </c>
      <c r="AI4" s="3">
        <v>12700000000</v>
      </c>
      <c r="AJ4" s="3">
        <v>16072000000</v>
      </c>
      <c r="AK4" s="3">
        <v>18541000000</v>
      </c>
      <c r="AL4" s="3">
        <v>18818000000</v>
      </c>
      <c r="AM4" s="3">
        <v>20394000000</v>
      </c>
      <c r="AN4" s="3">
        <v>19172000000</v>
      </c>
      <c r="AO4" s="3">
        <v>20729000000</v>
      </c>
      <c r="AP4" s="3">
        <v>17605000000</v>
      </c>
    </row>
    <row r="5" spans="1:42" x14ac:dyDescent="0.25">
      <c r="A5" s="3" t="s">
        <v>44</v>
      </c>
      <c r="B5" s="3">
        <v>155128000</v>
      </c>
      <c r="C5" s="3">
        <v>212995000</v>
      </c>
      <c r="D5" s="3">
        <v>251851000</v>
      </c>
      <c r="E5" s="3">
        <v>261697200</v>
      </c>
      <c r="F5" s="3">
        <v>260073000</v>
      </c>
      <c r="G5" s="3">
        <v>213370100</v>
      </c>
      <c r="H5" s="3">
        <v>231496000</v>
      </c>
      <c r="I5" s="3">
        <v>218563500</v>
      </c>
      <c r="J5" s="3">
        <v>252468000</v>
      </c>
      <c r="K5" s="3">
        <v>274775900</v>
      </c>
      <c r="L5" s="3">
        <v>636735000</v>
      </c>
      <c r="M5" s="3">
        <v>435278000</v>
      </c>
      <c r="N5" s="3">
        <v>667946000</v>
      </c>
      <c r="O5" s="3">
        <v>666615000</v>
      </c>
      <c r="P5" s="3">
        <v>449139900</v>
      </c>
      <c r="Q5" s="3">
        <v>439299600</v>
      </c>
      <c r="R5" s="3">
        <v>456525900</v>
      </c>
      <c r="S5" s="3">
        <v>618929900</v>
      </c>
      <c r="T5" s="3">
        <v>1524000000</v>
      </c>
      <c r="U5" s="3">
        <v>1442544000</v>
      </c>
      <c r="V5" s="3">
        <v>566000000</v>
      </c>
      <c r="W5" s="3">
        <v>921000000</v>
      </c>
      <c r="X5" s="3">
        <v>1191000000</v>
      </c>
      <c r="Y5" s="3">
        <v>1391000000</v>
      </c>
      <c r="Z5" s="3">
        <v>1234000000</v>
      </c>
      <c r="AA5" s="3">
        <v>1267000000</v>
      </c>
      <c r="AB5" s="3">
        <v>2063000000</v>
      </c>
      <c r="AC5" s="3">
        <v>2066000000</v>
      </c>
      <c r="AD5" s="3">
        <v>2215000000</v>
      </c>
      <c r="AE5" s="3">
        <v>2884000000</v>
      </c>
      <c r="AF5" s="3">
        <v>3660000000</v>
      </c>
      <c r="AG5" s="3">
        <v>4847000000</v>
      </c>
      <c r="AH5" s="3">
        <v>5460000000</v>
      </c>
      <c r="AI5" s="3">
        <v>4234000000</v>
      </c>
      <c r="AJ5" s="3">
        <v>5382000000</v>
      </c>
      <c r="AK5" s="3">
        <v>5777000000</v>
      </c>
      <c r="AL5" s="3">
        <v>4511000000</v>
      </c>
      <c r="AM5" s="3">
        <v>4533000000</v>
      </c>
      <c r="AN5" s="3">
        <v>4178000000</v>
      </c>
      <c r="AO5" s="3">
        <v>4438000000</v>
      </c>
      <c r="AP5" s="3">
        <v>3696000000</v>
      </c>
    </row>
    <row r="6" spans="1:42" x14ac:dyDescent="0.25">
      <c r="A6" s="3" t="s">
        <v>45</v>
      </c>
      <c r="B6" s="3">
        <v>81544000</v>
      </c>
      <c r="C6" s="3">
        <v>107717000</v>
      </c>
      <c r="D6" s="3">
        <v>135873000</v>
      </c>
      <c r="E6" s="3">
        <v>139566000</v>
      </c>
      <c r="F6" s="3">
        <v>167154000</v>
      </c>
      <c r="G6" s="3">
        <v>181712000</v>
      </c>
      <c r="H6" s="3">
        <v>178791000</v>
      </c>
      <c r="I6" s="3">
        <v>190243000</v>
      </c>
      <c r="J6" s="3">
        <v>182482000</v>
      </c>
      <c r="K6" s="3">
        <v>191664000</v>
      </c>
      <c r="L6" s="3">
        <v>214302000</v>
      </c>
      <c r="M6" s="3">
        <v>245960000</v>
      </c>
      <c r="N6" s="3">
        <v>322040000</v>
      </c>
      <c r="O6" s="3">
        <v>369774000</v>
      </c>
      <c r="P6" s="3">
        <v>331622000</v>
      </c>
      <c r="Q6" s="3">
        <v>354563900</v>
      </c>
      <c r="R6" s="3">
        <v>367096000</v>
      </c>
      <c r="S6" s="3">
        <v>386129000</v>
      </c>
      <c r="T6" s="3">
        <v>351000000</v>
      </c>
      <c r="U6" s="3">
        <v>355775000</v>
      </c>
      <c r="V6" s="3">
        <v>340000000</v>
      </c>
      <c r="W6" s="3">
        <v>324000000</v>
      </c>
      <c r="X6" s="3">
        <v>334000000</v>
      </c>
      <c r="Y6" s="3">
        <v>345000000</v>
      </c>
      <c r="Z6" s="3">
        <v>324000000</v>
      </c>
      <c r="AA6" s="3">
        <v>279000000</v>
      </c>
      <c r="AB6" s="3">
        <v>366000000</v>
      </c>
      <c r="AC6" s="3">
        <v>522000000</v>
      </c>
      <c r="AD6" s="3">
        <v>666000000</v>
      </c>
      <c r="AE6" s="3">
        <v>576000000</v>
      </c>
      <c r="AF6" s="3">
        <v>611000000</v>
      </c>
      <c r="AG6" s="3">
        <v>740000000</v>
      </c>
      <c r="AH6" s="3">
        <v>865000000</v>
      </c>
      <c r="AI6" s="3">
        <v>667000000</v>
      </c>
      <c r="AJ6" s="3">
        <v>733000000</v>
      </c>
      <c r="AK6" s="3">
        <v>810000000</v>
      </c>
      <c r="AL6" s="3">
        <v>771000000</v>
      </c>
      <c r="AM6" s="3">
        <v>943000000</v>
      </c>
      <c r="AN6" s="3">
        <v>1161000000</v>
      </c>
      <c r="AO6" s="3">
        <v>1094000000</v>
      </c>
      <c r="AP6" s="3">
        <v>1151000000</v>
      </c>
    </row>
    <row r="7" spans="1:42" x14ac:dyDescent="0.25">
      <c r="A7" s="3" t="s">
        <v>46</v>
      </c>
      <c r="B7" s="3">
        <v>117551000</v>
      </c>
      <c r="C7" s="3">
        <v>134031000</v>
      </c>
      <c r="D7" s="3">
        <v>155107000</v>
      </c>
      <c r="E7" s="3">
        <v>196971000</v>
      </c>
      <c r="F7" s="3">
        <v>195365000</v>
      </c>
      <c r="G7" s="3">
        <v>201846000</v>
      </c>
      <c r="H7" s="3">
        <v>236367000</v>
      </c>
      <c r="I7" s="3">
        <v>288654000</v>
      </c>
      <c r="J7" s="3">
        <v>318210000</v>
      </c>
      <c r="K7" s="3">
        <v>321152000</v>
      </c>
      <c r="L7" s="3">
        <v>336811000</v>
      </c>
      <c r="M7" s="3">
        <v>456016000</v>
      </c>
      <c r="N7" s="3">
        <v>603455000</v>
      </c>
      <c r="O7" s="3">
        <v>537757000</v>
      </c>
      <c r="P7" s="3">
        <v>652998000</v>
      </c>
      <c r="Q7" s="3">
        <v>682789900</v>
      </c>
      <c r="R7" s="3">
        <v>686404000</v>
      </c>
      <c r="S7" s="3">
        <v>750759000</v>
      </c>
      <c r="T7" s="3">
        <v>730000000</v>
      </c>
      <c r="U7" s="3">
        <v>667837000</v>
      </c>
      <c r="V7" s="3">
        <v>704000000</v>
      </c>
      <c r="W7" s="3">
        <v>647000000</v>
      </c>
      <c r="X7" s="3">
        <v>596000000</v>
      </c>
      <c r="Y7" s="3">
        <v>699000000</v>
      </c>
      <c r="Z7" s="3">
        <v>627000000</v>
      </c>
      <c r="AA7" s="3">
        <v>661000000</v>
      </c>
      <c r="AB7" s="3">
        <v>888000000</v>
      </c>
      <c r="AC7" s="3">
        <v>969000000</v>
      </c>
      <c r="AD7" s="3">
        <v>1056000000</v>
      </c>
      <c r="AE7" s="3">
        <v>973000000</v>
      </c>
      <c r="AF7" s="3">
        <v>994000000</v>
      </c>
      <c r="AG7" s="3">
        <v>1494000000</v>
      </c>
      <c r="AH7" s="3">
        <v>992000000</v>
      </c>
      <c r="AI7" s="3">
        <v>961000000</v>
      </c>
      <c r="AJ7" s="3">
        <v>961000000</v>
      </c>
      <c r="AK7" s="3">
        <v>1032000000</v>
      </c>
      <c r="AL7" s="3">
        <v>1076000000</v>
      </c>
      <c r="AM7" s="3">
        <v>1191000000</v>
      </c>
      <c r="AN7" s="3">
        <v>1253000000</v>
      </c>
      <c r="AO7" s="3">
        <v>1280000000</v>
      </c>
      <c r="AP7" s="3">
        <v>1374000000</v>
      </c>
    </row>
    <row r="8" spans="1:42" x14ac:dyDescent="0.25">
      <c r="A8" s="3" t="s">
        <v>47</v>
      </c>
      <c r="B8" s="3">
        <v>-43967000</v>
      </c>
      <c r="C8" s="3">
        <v>-28753000</v>
      </c>
      <c r="D8" s="3">
        <v>-39129000</v>
      </c>
      <c r="E8" s="3">
        <v>-74839700</v>
      </c>
      <c r="F8" s="3">
        <v>-102446000</v>
      </c>
      <c r="G8" s="3">
        <v>-170187900</v>
      </c>
      <c r="H8" s="3">
        <v>-183662000</v>
      </c>
      <c r="I8" s="3">
        <v>-260333300</v>
      </c>
      <c r="J8" s="3">
        <v>-248224000</v>
      </c>
      <c r="K8" s="3">
        <v>-238040000</v>
      </c>
      <c r="L8" s="3">
        <v>85622100</v>
      </c>
      <c r="M8" s="3">
        <v>-266698200</v>
      </c>
      <c r="N8" s="3">
        <v>-257549100</v>
      </c>
      <c r="O8" s="3">
        <v>-240916000</v>
      </c>
      <c r="P8" s="3">
        <v>-535480200</v>
      </c>
      <c r="Q8" s="3">
        <v>-598054400</v>
      </c>
      <c r="R8" s="3">
        <v>-596974100</v>
      </c>
      <c r="S8" s="3">
        <v>-621392100</v>
      </c>
      <c r="T8" s="3">
        <v>416000000</v>
      </c>
      <c r="U8" s="3">
        <v>414366700</v>
      </c>
      <c r="V8" s="3">
        <v>-522000000</v>
      </c>
      <c r="W8" s="3">
        <v>-167000000</v>
      </c>
      <c r="X8" s="3">
        <v>261000000</v>
      </c>
      <c r="Y8" s="3">
        <v>359000000</v>
      </c>
      <c r="Z8" s="3">
        <v>283000000</v>
      </c>
      <c r="AA8" s="3">
        <v>327000000</v>
      </c>
      <c r="AB8" s="3">
        <v>809000000</v>
      </c>
      <c r="AC8" s="3">
        <v>575000000</v>
      </c>
      <c r="AD8" s="3">
        <v>594000000</v>
      </c>
      <c r="AE8" s="3">
        <v>1312000000</v>
      </c>
      <c r="AF8" s="3">
        <v>2004000000</v>
      </c>
      <c r="AG8" s="3">
        <v>2613000000</v>
      </c>
      <c r="AH8" s="3">
        <v>3603000000</v>
      </c>
      <c r="AI8" s="3">
        <v>2464000000</v>
      </c>
      <c r="AJ8" s="3">
        <v>3688000000</v>
      </c>
      <c r="AK8" s="3">
        <v>3901000000</v>
      </c>
      <c r="AL8" s="3">
        <v>2664000000</v>
      </c>
      <c r="AM8" s="3">
        <v>2399000000</v>
      </c>
      <c r="AN8" s="3">
        <v>1764000000</v>
      </c>
      <c r="AO8" s="3">
        <v>2064000000</v>
      </c>
      <c r="AP8" s="3">
        <v>1171000000</v>
      </c>
    </row>
    <row r="9" spans="1:42" x14ac:dyDescent="0.25">
      <c r="A9" s="3" t="s">
        <v>48</v>
      </c>
      <c r="B9" s="3" t="s">
        <v>49</v>
      </c>
      <c r="C9" s="3" t="s">
        <v>49</v>
      </c>
      <c r="D9" s="3" t="s">
        <v>49</v>
      </c>
      <c r="E9" s="3" t="s">
        <v>49</v>
      </c>
      <c r="F9" s="3" t="s">
        <v>49</v>
      </c>
      <c r="G9" s="3" t="s">
        <v>49</v>
      </c>
      <c r="H9" s="3" t="s">
        <v>49</v>
      </c>
      <c r="I9" s="3" t="s">
        <v>49</v>
      </c>
      <c r="J9" s="3" t="s">
        <v>49</v>
      </c>
      <c r="K9" s="3" t="s">
        <v>49</v>
      </c>
      <c r="L9" s="3" t="s">
        <v>49</v>
      </c>
      <c r="M9" s="3" t="s">
        <v>49</v>
      </c>
      <c r="N9" s="3" t="s">
        <v>49</v>
      </c>
      <c r="O9" s="3" t="s">
        <v>49</v>
      </c>
      <c r="P9" s="3" t="s">
        <v>49</v>
      </c>
      <c r="Q9" s="3" t="s">
        <v>49</v>
      </c>
      <c r="R9" s="3" t="s">
        <v>49</v>
      </c>
      <c r="S9" s="3" t="s">
        <v>49</v>
      </c>
      <c r="T9" s="3" t="s">
        <v>49</v>
      </c>
      <c r="U9" s="3" t="s">
        <v>49</v>
      </c>
      <c r="V9" s="3" t="s">
        <v>49</v>
      </c>
      <c r="W9" s="3" t="s">
        <v>49</v>
      </c>
      <c r="X9" s="3" t="s">
        <v>49</v>
      </c>
      <c r="Y9" s="3">
        <v>170000000</v>
      </c>
      <c r="Z9" s="3">
        <v>169000000</v>
      </c>
      <c r="AA9" s="3">
        <v>170000000</v>
      </c>
      <c r="AB9" s="3">
        <v>163000000</v>
      </c>
      <c r="AC9" s="3">
        <v>246000000</v>
      </c>
      <c r="AD9" s="3">
        <v>99000000</v>
      </c>
      <c r="AE9" s="3">
        <v>75000000</v>
      </c>
      <c r="AF9" s="3">
        <v>126000000</v>
      </c>
      <c r="AG9" s="3">
        <v>71000000</v>
      </c>
      <c r="AH9" s="3">
        <v>61000000</v>
      </c>
      <c r="AI9" s="3">
        <v>44000000</v>
      </c>
      <c r="AJ9" s="3">
        <v>53000000</v>
      </c>
      <c r="AK9" s="3">
        <v>33000000</v>
      </c>
      <c r="AL9" s="3">
        <v>29000000</v>
      </c>
      <c r="AM9" s="3">
        <v>28000000</v>
      </c>
      <c r="AN9" s="3">
        <v>38000000</v>
      </c>
      <c r="AO9" s="3" t="s">
        <v>49</v>
      </c>
      <c r="AP9" s="3" t="s">
        <v>49</v>
      </c>
    </row>
    <row r="10" spans="1:42" x14ac:dyDescent="0.25">
      <c r="A10" s="3" t="s">
        <v>50</v>
      </c>
      <c r="B10" s="3">
        <v>11883000</v>
      </c>
      <c r="C10" s="3">
        <v>31238000</v>
      </c>
      <c r="D10" s="3">
        <v>29062000</v>
      </c>
      <c r="E10" s="3">
        <v>28703000</v>
      </c>
      <c r="F10" s="3">
        <v>26574000</v>
      </c>
      <c r="G10" s="3">
        <v>24352000</v>
      </c>
      <c r="H10" s="3">
        <v>29308000</v>
      </c>
      <c r="I10" s="3">
        <v>38617000</v>
      </c>
      <c r="J10" s="3">
        <v>40625000</v>
      </c>
      <c r="K10" s="3">
        <v>46368000</v>
      </c>
      <c r="L10" s="3">
        <v>46713000</v>
      </c>
      <c r="M10" s="3">
        <v>65104000</v>
      </c>
      <c r="N10" s="3">
        <v>99346000</v>
      </c>
      <c r="O10" s="3">
        <v>108441000</v>
      </c>
      <c r="P10" s="3">
        <v>117109000</v>
      </c>
      <c r="Q10" s="3">
        <v>146104000</v>
      </c>
      <c r="R10" s="3">
        <v>149546000</v>
      </c>
      <c r="S10" s="3">
        <v>163582000</v>
      </c>
      <c r="T10" s="3">
        <v>175000000</v>
      </c>
      <c r="U10" s="3">
        <v>174872000</v>
      </c>
      <c r="V10" s="3">
        <v>158000000</v>
      </c>
      <c r="W10" s="3">
        <v>172000000</v>
      </c>
      <c r="X10" s="3">
        <v>185000000</v>
      </c>
      <c r="Y10" s="3">
        <v>170000000</v>
      </c>
      <c r="Z10" s="3">
        <v>169000000</v>
      </c>
      <c r="AA10" s="3">
        <v>170000000</v>
      </c>
      <c r="AB10" s="3">
        <v>163000000</v>
      </c>
      <c r="AC10" s="3">
        <v>246000000</v>
      </c>
      <c r="AD10" s="3">
        <v>99000000</v>
      </c>
      <c r="AE10" s="3">
        <v>75000000</v>
      </c>
      <c r="AF10" s="3">
        <v>126000000</v>
      </c>
      <c r="AG10" s="3">
        <v>71000000</v>
      </c>
      <c r="AH10" s="3">
        <v>61000000</v>
      </c>
      <c r="AI10" s="3">
        <v>44000000</v>
      </c>
      <c r="AJ10" s="3">
        <v>53000000</v>
      </c>
      <c r="AK10" s="3">
        <v>33000000</v>
      </c>
      <c r="AL10" s="3">
        <v>29000000</v>
      </c>
      <c r="AM10" s="3">
        <v>28000000</v>
      </c>
      <c r="AN10" s="3">
        <v>38000000</v>
      </c>
      <c r="AO10" s="3">
        <v>61000000</v>
      </c>
      <c r="AP10" s="3">
        <v>76000000</v>
      </c>
    </row>
    <row r="11" spans="1:42" x14ac:dyDescent="0.25">
      <c r="A11" s="3" t="s">
        <v>51</v>
      </c>
      <c r="B11" s="3">
        <v>-5024000</v>
      </c>
      <c r="C11" s="3">
        <v>-31997000</v>
      </c>
      <c r="D11" s="3">
        <v>-31852000</v>
      </c>
      <c r="E11" s="3">
        <v>-29074000</v>
      </c>
      <c r="F11" s="3">
        <v>-48695000</v>
      </c>
      <c r="G11" s="3">
        <v>-10872000</v>
      </c>
      <c r="H11" s="3">
        <v>-44412000</v>
      </c>
      <c r="I11" s="3">
        <v>-55016000</v>
      </c>
      <c r="J11" s="3">
        <v>-30197000</v>
      </c>
      <c r="K11" s="3">
        <v>-51499000</v>
      </c>
      <c r="L11" s="3">
        <v>-55611000</v>
      </c>
      <c r="M11" s="3">
        <v>58299000</v>
      </c>
      <c r="N11" s="3">
        <v>-114354000</v>
      </c>
      <c r="O11" s="3">
        <v>-144864000</v>
      </c>
      <c r="P11" s="3">
        <v>-135968000</v>
      </c>
      <c r="Q11" s="3">
        <v>-181814000</v>
      </c>
      <c r="R11" s="3">
        <v>-182048000</v>
      </c>
      <c r="S11" s="3">
        <v>-107607000</v>
      </c>
      <c r="T11" s="3">
        <v>-145000000</v>
      </c>
      <c r="U11" s="3">
        <v>-182345000</v>
      </c>
      <c r="V11" s="3">
        <v>-123000000</v>
      </c>
      <c r="W11" s="3">
        <v>-203000000</v>
      </c>
      <c r="X11" s="3">
        <v>-85000000</v>
      </c>
      <c r="Y11" s="3">
        <v>-185000000</v>
      </c>
      <c r="Z11" s="3">
        <v>-213000000</v>
      </c>
      <c r="AA11" s="3">
        <v>-177000000</v>
      </c>
      <c r="AB11" s="3">
        <v>-254000000</v>
      </c>
      <c r="AC11" s="3">
        <v>-196000000</v>
      </c>
      <c r="AD11" s="3">
        <v>-61000000</v>
      </c>
      <c r="AE11" s="3">
        <v>-19000000</v>
      </c>
      <c r="AF11" s="3">
        <v>-122000000</v>
      </c>
      <c r="AG11" s="3">
        <v>22000000</v>
      </c>
      <c r="AH11" s="3">
        <v>23000000</v>
      </c>
      <c r="AI11" s="3">
        <v>10000000</v>
      </c>
      <c r="AJ11" s="3">
        <v>-52000000</v>
      </c>
      <c r="AK11" s="3">
        <v>82000000</v>
      </c>
      <c r="AL11" s="3">
        <v>136000000</v>
      </c>
      <c r="AM11" s="3">
        <v>538000000</v>
      </c>
      <c r="AN11" s="3">
        <v>281000000</v>
      </c>
      <c r="AO11" s="3">
        <v>127000000</v>
      </c>
      <c r="AP11" s="3">
        <v>382000000</v>
      </c>
    </row>
    <row r="12" spans="1:42" x14ac:dyDescent="0.25">
      <c r="A12" s="3" t="s">
        <v>52</v>
      </c>
      <c r="B12" s="3">
        <v>-48991000</v>
      </c>
      <c r="C12" s="3">
        <v>-60750000</v>
      </c>
      <c r="D12" s="3">
        <v>-70981000</v>
      </c>
      <c r="E12" s="3">
        <v>-103914000</v>
      </c>
      <c r="F12" s="3">
        <v>-151141000</v>
      </c>
      <c r="G12" s="3">
        <v>-181060000</v>
      </c>
      <c r="H12" s="3">
        <v>-228074000</v>
      </c>
      <c r="I12" s="3">
        <v>-315349100</v>
      </c>
      <c r="J12" s="3">
        <v>-278421000</v>
      </c>
      <c r="K12" s="3">
        <v>-289539000</v>
      </c>
      <c r="L12" s="3">
        <v>30011000</v>
      </c>
      <c r="M12" s="3">
        <v>-208399000</v>
      </c>
      <c r="N12" s="3">
        <v>-371903000</v>
      </c>
      <c r="O12" s="3">
        <v>-385780000</v>
      </c>
      <c r="P12" s="3">
        <v>-671448000</v>
      </c>
      <c r="Q12" s="3">
        <v>-779869000</v>
      </c>
      <c r="R12" s="3">
        <v>-779022000</v>
      </c>
      <c r="S12" s="3">
        <v>-728999000</v>
      </c>
      <c r="T12" s="3">
        <v>271000000</v>
      </c>
      <c r="U12" s="3">
        <v>232021000</v>
      </c>
      <c r="V12" s="3">
        <v>-645000000</v>
      </c>
      <c r="W12" s="3">
        <v>-370000000</v>
      </c>
      <c r="X12" s="3">
        <v>176000000</v>
      </c>
      <c r="Y12" s="3">
        <v>174000000</v>
      </c>
      <c r="Z12" s="3">
        <v>70000000</v>
      </c>
      <c r="AA12" s="3">
        <v>150000000</v>
      </c>
      <c r="AB12" s="3">
        <v>555000000</v>
      </c>
      <c r="AC12" s="3">
        <v>379000000</v>
      </c>
      <c r="AD12" s="3">
        <v>533000000</v>
      </c>
      <c r="AE12" s="3">
        <v>1293000000</v>
      </c>
      <c r="AF12" s="3">
        <v>1882000000</v>
      </c>
      <c r="AG12" s="3">
        <v>2635000000</v>
      </c>
      <c r="AH12" s="3">
        <v>3626000000</v>
      </c>
      <c r="AI12" s="3">
        <v>2474000000</v>
      </c>
      <c r="AJ12" s="3">
        <v>3636000000</v>
      </c>
      <c r="AK12" s="3">
        <v>3983000000</v>
      </c>
      <c r="AL12" s="3">
        <v>2800000000</v>
      </c>
      <c r="AM12" s="3">
        <v>2937000000</v>
      </c>
      <c r="AN12" s="3">
        <v>2045000000</v>
      </c>
      <c r="AO12" s="3">
        <v>2191000000</v>
      </c>
      <c r="AP12" s="3">
        <v>1553000000</v>
      </c>
    </row>
    <row r="13" spans="1:42" x14ac:dyDescent="0.25">
      <c r="A13" s="3" t="s">
        <v>53</v>
      </c>
      <c r="B13" s="3">
        <v>809000</v>
      </c>
      <c r="C13" s="3">
        <v>1150000</v>
      </c>
      <c r="D13" s="3">
        <v>3727000</v>
      </c>
      <c r="E13" s="3">
        <v>3718000</v>
      </c>
      <c r="F13" s="3">
        <v>3040000</v>
      </c>
      <c r="G13" s="3">
        <v>3167000</v>
      </c>
      <c r="H13" s="3">
        <v>1784000</v>
      </c>
      <c r="I13" s="3">
        <v>5048000</v>
      </c>
      <c r="J13" s="3">
        <v>3846000</v>
      </c>
      <c r="K13" s="3">
        <v>3649000</v>
      </c>
      <c r="L13" s="3">
        <v>8133000</v>
      </c>
      <c r="M13" s="3">
        <v>11070000</v>
      </c>
      <c r="N13" s="3">
        <v>25278000</v>
      </c>
      <c r="O13" s="3">
        <v>15647000</v>
      </c>
      <c r="P13" s="3">
        <v>-285000</v>
      </c>
      <c r="Q13" s="3">
        <v>-8640000</v>
      </c>
      <c r="R13" s="3">
        <v>5605000</v>
      </c>
      <c r="S13" s="3">
        <v>13707000</v>
      </c>
      <c r="T13" s="3">
        <v>17000000</v>
      </c>
      <c r="U13" s="3">
        <v>21688000</v>
      </c>
      <c r="V13" s="3">
        <v>23000000</v>
      </c>
      <c r="W13" s="3">
        <v>19000000</v>
      </c>
      <c r="X13" s="3">
        <v>26000000</v>
      </c>
      <c r="Y13" s="3">
        <v>42000000</v>
      </c>
      <c r="Z13" s="3">
        <v>2000000</v>
      </c>
      <c r="AA13" s="3">
        <v>21000000</v>
      </c>
      <c r="AB13" s="3">
        <v>186000000</v>
      </c>
      <c r="AC13" s="3">
        <v>83000000</v>
      </c>
      <c r="AD13" s="3">
        <v>69000000</v>
      </c>
      <c r="AE13" s="3">
        <v>115000000</v>
      </c>
      <c r="AF13" s="3">
        <v>223000000</v>
      </c>
      <c r="AG13" s="3">
        <v>292000000</v>
      </c>
      <c r="AH13" s="3">
        <v>346000000</v>
      </c>
      <c r="AI13" s="3">
        <v>205000000</v>
      </c>
      <c r="AJ13" s="3">
        <v>305000000</v>
      </c>
      <c r="AK13" s="3">
        <v>276000000</v>
      </c>
      <c r="AL13" s="3">
        <v>261000000</v>
      </c>
      <c r="AM13" s="3">
        <v>323000000</v>
      </c>
      <c r="AN13" s="3">
        <v>167000000</v>
      </c>
      <c r="AO13" s="3">
        <v>-5752000000</v>
      </c>
      <c r="AP13" s="3">
        <v>409000000</v>
      </c>
    </row>
    <row r="14" spans="1:42" x14ac:dyDescent="0.25">
      <c r="A14" s="3" t="s">
        <v>54</v>
      </c>
      <c r="B14" s="3">
        <v>-49800000</v>
      </c>
      <c r="C14" s="3">
        <v>-61900000</v>
      </c>
      <c r="D14" s="3">
        <v>-74708000</v>
      </c>
      <c r="E14" s="3">
        <v>-107632000</v>
      </c>
      <c r="F14" s="3">
        <v>-154181000</v>
      </c>
      <c r="G14" s="3">
        <v>-184227000</v>
      </c>
      <c r="H14" s="3">
        <v>-229858000</v>
      </c>
      <c r="I14" s="3">
        <v>-320397100</v>
      </c>
      <c r="J14" s="3">
        <v>-282267000</v>
      </c>
      <c r="K14" s="3">
        <v>-293188000</v>
      </c>
      <c r="L14" s="3">
        <v>21878000</v>
      </c>
      <c r="M14" s="3">
        <v>-219469000</v>
      </c>
      <c r="N14" s="3">
        <v>-397181000</v>
      </c>
      <c r="O14" s="3">
        <v>-401427000</v>
      </c>
      <c r="P14" s="3">
        <v>-671163000</v>
      </c>
      <c r="Q14" s="3">
        <v>-771228900</v>
      </c>
      <c r="R14" s="3">
        <v>-784627000</v>
      </c>
      <c r="S14" s="3">
        <v>-742706000</v>
      </c>
      <c r="T14" s="3">
        <v>254000000</v>
      </c>
      <c r="U14" s="3">
        <v>210332900</v>
      </c>
      <c r="V14" s="3">
        <v>-668000000</v>
      </c>
      <c r="W14" s="3">
        <v>-389000000</v>
      </c>
      <c r="X14" s="3">
        <v>150000000</v>
      </c>
      <c r="Y14" s="3">
        <v>132000000</v>
      </c>
      <c r="Z14" s="3">
        <v>68000000</v>
      </c>
      <c r="AA14" s="3">
        <v>129000000</v>
      </c>
      <c r="AB14" s="3">
        <v>369000000</v>
      </c>
      <c r="AC14" s="3">
        <v>296000000</v>
      </c>
      <c r="AD14" s="3">
        <v>464000000</v>
      </c>
      <c r="AE14" s="3">
        <v>1178000000</v>
      </c>
      <c r="AF14" s="3">
        <v>1659000000</v>
      </c>
      <c r="AG14" s="3">
        <v>2343000000</v>
      </c>
      <c r="AH14" s="3">
        <v>3280000000</v>
      </c>
      <c r="AI14" s="3">
        <v>2269000000</v>
      </c>
      <c r="AJ14" s="3">
        <v>3331000000</v>
      </c>
      <c r="AK14" s="3">
        <v>3707000000</v>
      </c>
      <c r="AL14" s="3">
        <v>2539000000</v>
      </c>
      <c r="AM14" s="3">
        <v>2614000000</v>
      </c>
      <c r="AN14" s="3">
        <v>1878000000</v>
      </c>
      <c r="AO14" s="3">
        <v>7943000000</v>
      </c>
      <c r="AP14" s="3">
        <v>1144000000</v>
      </c>
    </row>
    <row r="15" spans="1:42" x14ac:dyDescent="0.25">
      <c r="A15" s="3" t="s">
        <v>55</v>
      </c>
      <c r="B15" s="3">
        <v>0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>
        <v>-100</v>
      </c>
      <c r="Q15" s="3">
        <v>200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>
        <v>0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</row>
    <row r="16" spans="1:42" x14ac:dyDescent="0.25">
      <c r="A16" s="3" t="s">
        <v>56</v>
      </c>
      <c r="B16" s="3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>
        <v>-66904000</v>
      </c>
      <c r="O16" s="3">
        <v>-65030000</v>
      </c>
      <c r="P16" s="3">
        <v>-51787000</v>
      </c>
      <c r="Q16" s="3">
        <v>-95279000</v>
      </c>
      <c r="R16" s="3">
        <v>-75076000</v>
      </c>
      <c r="S16" s="3">
        <v>-25167000</v>
      </c>
      <c r="T16" s="3">
        <v>-57000000</v>
      </c>
      <c r="U16" s="3">
        <v>70243000</v>
      </c>
      <c r="V16" s="3">
        <v>42000000</v>
      </c>
      <c r="W16" s="3">
        <v>19000000</v>
      </c>
      <c r="X16" s="3">
        <v>7000000</v>
      </c>
      <c r="Y16" s="3">
        <v>19000000</v>
      </c>
      <c r="Z16" s="3">
        <v>52000000</v>
      </c>
      <c r="AA16" s="3">
        <v>25000000</v>
      </c>
      <c r="AB16" s="3">
        <v>69000000</v>
      </c>
      <c r="AC16" s="3">
        <v>26000000</v>
      </c>
      <c r="AD16" s="3">
        <v>26000000</v>
      </c>
      <c r="AE16" s="3">
        <v>36000000</v>
      </c>
      <c r="AF16" s="3">
        <v>41000000</v>
      </c>
      <c r="AG16" s="3">
        <v>17000000</v>
      </c>
      <c r="AH16" s="3">
        <v>-33000000</v>
      </c>
      <c r="AI16" s="3">
        <v>10000000</v>
      </c>
      <c r="AJ16" s="3">
        <v>39000000</v>
      </c>
      <c r="AK16" s="3">
        <v>-12000000</v>
      </c>
      <c r="AL16" s="3">
        <v>21000000</v>
      </c>
      <c r="AM16" s="3">
        <v>-89000000</v>
      </c>
      <c r="AN16" s="3">
        <v>25000000</v>
      </c>
      <c r="AO16" s="3">
        <v>18000000</v>
      </c>
      <c r="AP16" s="3">
        <v>-27000000</v>
      </c>
    </row>
    <row r="17" spans="1:42" x14ac:dyDescent="0.25">
      <c r="A17" s="3" t="s">
        <v>57</v>
      </c>
      <c r="B17" s="3">
        <v>-49800000</v>
      </c>
      <c r="C17" s="3">
        <v>-61900000</v>
      </c>
      <c r="D17" s="3">
        <v>-74708000</v>
      </c>
      <c r="E17" s="3">
        <v>-107632000</v>
      </c>
      <c r="F17" s="3">
        <v>-154181000</v>
      </c>
      <c r="G17" s="3">
        <v>-184227000</v>
      </c>
      <c r="H17" s="3">
        <v>-229858000</v>
      </c>
      <c r="I17" s="3">
        <v>-320397100</v>
      </c>
      <c r="J17" s="3">
        <v>-282267000</v>
      </c>
      <c r="K17" s="3">
        <v>-293188000</v>
      </c>
      <c r="L17" s="3">
        <v>21878000</v>
      </c>
      <c r="M17" s="3">
        <v>-121337000</v>
      </c>
      <c r="N17" s="3">
        <v>-330277000</v>
      </c>
      <c r="O17" s="3">
        <v>-336397000</v>
      </c>
      <c r="P17" s="3">
        <v>-619376000</v>
      </c>
      <c r="Q17" s="3">
        <v>-675950100</v>
      </c>
      <c r="R17" s="3">
        <v>-709551000</v>
      </c>
      <c r="S17" s="3">
        <v>-717539000</v>
      </c>
      <c r="T17" s="3">
        <v>311000000</v>
      </c>
      <c r="U17" s="3">
        <v>140090000</v>
      </c>
      <c r="V17" s="3">
        <v>-710000000</v>
      </c>
      <c r="W17" s="3">
        <v>-408000000</v>
      </c>
      <c r="X17" s="3">
        <v>143000000</v>
      </c>
      <c r="Y17" s="3">
        <v>113000000</v>
      </c>
      <c r="Z17" s="3">
        <v>16000000</v>
      </c>
      <c r="AA17" s="3">
        <v>104000000</v>
      </c>
      <c r="AB17" s="3">
        <v>300000000</v>
      </c>
      <c r="AC17" s="3">
        <v>270000000</v>
      </c>
      <c r="AD17" s="3">
        <v>438000000</v>
      </c>
      <c r="AE17" s="3">
        <v>1142000000</v>
      </c>
      <c r="AF17" s="3">
        <v>1618000000</v>
      </c>
      <c r="AG17" s="3">
        <v>2326000000</v>
      </c>
      <c r="AH17" s="3">
        <v>3313000000</v>
      </c>
      <c r="AI17" s="3">
        <v>2259000000</v>
      </c>
      <c r="AJ17" s="3">
        <v>3292000000</v>
      </c>
      <c r="AK17" s="3">
        <v>3719000000</v>
      </c>
      <c r="AL17" s="3">
        <v>2518000000</v>
      </c>
      <c r="AM17" s="3">
        <v>2703000000</v>
      </c>
      <c r="AN17" s="3">
        <v>1853000000</v>
      </c>
      <c r="AO17" s="3">
        <v>7925000000</v>
      </c>
      <c r="AP17" s="3">
        <v>1171000000</v>
      </c>
    </row>
    <row r="18" spans="1:42" x14ac:dyDescent="0.25">
      <c r="A18" s="3" t="s">
        <v>58</v>
      </c>
      <c r="B18" s="3">
        <v>-2.6700000000000002E-2</v>
      </c>
      <c r="C18" s="3">
        <v>-3.3300000000000003E-2</v>
      </c>
      <c r="D18" s="3">
        <v>-0.04</v>
      </c>
      <c r="E18" s="3">
        <v>-5.7299999999999997E-2</v>
      </c>
      <c r="F18" s="3">
        <v>-8.1299999999999997E-2</v>
      </c>
      <c r="G18" s="3">
        <v>-9.6699999999999994E-2</v>
      </c>
      <c r="H18" s="3">
        <v>-0.1187</v>
      </c>
      <c r="I18" s="3">
        <v>-0.16270000000000001</v>
      </c>
      <c r="J18" s="3">
        <v>-0.14199999999999999</v>
      </c>
      <c r="K18" s="3">
        <v>-0.13930000000000001</v>
      </c>
      <c r="L18" s="3">
        <v>0.01</v>
      </c>
      <c r="M18" s="3">
        <v>-5.1999999999999998E-2</v>
      </c>
      <c r="N18" s="3">
        <v>-0.13600000000000001</v>
      </c>
      <c r="O18" s="3">
        <v>-0.13600000000000001</v>
      </c>
      <c r="P18" s="3">
        <v>-0.2467</v>
      </c>
      <c r="Q18" s="3">
        <v>-0.26729999999999998</v>
      </c>
      <c r="R18" s="3">
        <v>-0.27929999999999999</v>
      </c>
      <c r="S18" s="3">
        <v>-0.28129999999999999</v>
      </c>
      <c r="T18" s="3">
        <v>0.12130000000000001</v>
      </c>
      <c r="U18" s="3">
        <v>5.3999999999999999E-2</v>
      </c>
      <c r="V18" s="3">
        <v>-0.27329999999999999</v>
      </c>
      <c r="W18" s="3">
        <v>-0.154</v>
      </c>
      <c r="X18" s="3">
        <v>5.33E-2</v>
      </c>
      <c r="Y18" s="3">
        <v>3.8699999999999998E-2</v>
      </c>
      <c r="Z18" s="3">
        <v>6.0000000000000001E-3</v>
      </c>
      <c r="AA18" s="3">
        <v>3.73E-2</v>
      </c>
      <c r="AB18" s="3">
        <v>0.1067</v>
      </c>
      <c r="AC18" s="3">
        <v>9.3299999999999994E-2</v>
      </c>
      <c r="AD18" s="3">
        <v>0.15329999999999999</v>
      </c>
      <c r="AE18" s="3">
        <v>0.39329999999999998</v>
      </c>
      <c r="AF18" s="3">
        <v>0.54</v>
      </c>
      <c r="AG18" s="3">
        <v>0.76329999999999998</v>
      </c>
      <c r="AH18" s="3">
        <v>1.0667</v>
      </c>
      <c r="AI18" s="3">
        <v>0.72670000000000001</v>
      </c>
      <c r="AJ18" s="3">
        <v>1.05</v>
      </c>
      <c r="AK18" s="3">
        <v>1.18</v>
      </c>
      <c r="AL18" s="3">
        <v>0.8</v>
      </c>
      <c r="AM18" s="3">
        <v>0.85</v>
      </c>
      <c r="AN18" s="3">
        <v>0.57999999999999996</v>
      </c>
      <c r="AO18" s="3">
        <v>2.4900000000000002</v>
      </c>
      <c r="AP18" s="3">
        <v>0.37</v>
      </c>
    </row>
    <row r="19" spans="1:42" x14ac:dyDescent="0.25">
      <c r="A19" s="3" t="s">
        <v>59</v>
      </c>
      <c r="B19" s="3">
        <v>-2.6700000000000002E-2</v>
      </c>
      <c r="C19" s="3">
        <v>-3.3300000000000003E-2</v>
      </c>
      <c r="D19" s="3">
        <v>-0.04</v>
      </c>
      <c r="E19" s="3">
        <v>-5.7299999999999997E-2</v>
      </c>
      <c r="F19" s="3">
        <v>-8.1299999999999997E-2</v>
      </c>
      <c r="G19" s="3">
        <v>-9.6699999999999994E-2</v>
      </c>
      <c r="H19" s="3">
        <v>-0.1187</v>
      </c>
      <c r="I19" s="3">
        <v>-0.16270000000000001</v>
      </c>
      <c r="J19" s="3">
        <v>-0.14199999999999999</v>
      </c>
      <c r="K19" s="3">
        <v>-0.13930000000000001</v>
      </c>
      <c r="L19" s="3">
        <v>9.2999999999999992E-3</v>
      </c>
      <c r="M19" s="3">
        <v>-5.1999999999999998E-2</v>
      </c>
      <c r="N19" s="3">
        <v>-0.13600000000000001</v>
      </c>
      <c r="O19" s="3">
        <v>-0.13600000000000001</v>
      </c>
      <c r="P19" s="3">
        <v>-0.2467</v>
      </c>
      <c r="Q19" s="3">
        <v>-0.26729999999999998</v>
      </c>
      <c r="R19" s="3">
        <v>-0.27929999999999999</v>
      </c>
      <c r="S19" s="3">
        <v>-0.28129999999999999</v>
      </c>
      <c r="T19" s="3">
        <v>0.1167</v>
      </c>
      <c r="U19" s="3">
        <v>5.1999999999999998E-2</v>
      </c>
      <c r="V19" s="3">
        <v>-0.27329999999999999</v>
      </c>
      <c r="W19" s="3">
        <v>-0.154</v>
      </c>
      <c r="X19" s="3">
        <v>5.1999999999999998E-2</v>
      </c>
      <c r="Y19" s="3">
        <v>3.73E-2</v>
      </c>
      <c r="Z19" s="3">
        <v>5.3E-3</v>
      </c>
      <c r="AA19" s="3">
        <v>3.3300000000000003E-2</v>
      </c>
      <c r="AB19" s="3">
        <v>0.09</v>
      </c>
      <c r="AC19" s="3">
        <v>0.08</v>
      </c>
      <c r="AD19" s="3">
        <v>0.13</v>
      </c>
      <c r="AE19" s="3">
        <v>0.34</v>
      </c>
      <c r="AF19" s="3">
        <v>0.48</v>
      </c>
      <c r="AG19" s="3">
        <v>0.68330000000000002</v>
      </c>
      <c r="AH19" s="3">
        <v>0.95330000000000004</v>
      </c>
      <c r="AI19" s="3">
        <v>0.65</v>
      </c>
      <c r="AJ19" s="3">
        <v>0.95</v>
      </c>
      <c r="AK19" s="3">
        <v>1.07</v>
      </c>
      <c r="AL19" s="3">
        <v>0.73</v>
      </c>
      <c r="AM19" s="3">
        <v>0.78</v>
      </c>
      <c r="AN19" s="3">
        <v>0.53</v>
      </c>
      <c r="AO19" s="3">
        <v>2.27</v>
      </c>
      <c r="AP19" s="3">
        <v>0.34</v>
      </c>
    </row>
    <row r="20" spans="1:42" x14ac:dyDescent="0.25">
      <c r="A20" s="3" t="s">
        <v>60</v>
      </c>
      <c r="B20" s="3">
        <v>1852095000</v>
      </c>
      <c r="C20" s="3">
        <v>1863750000</v>
      </c>
      <c r="D20" s="3">
        <v>1873665000</v>
      </c>
      <c r="E20" s="3">
        <v>1868085000</v>
      </c>
      <c r="F20" s="3">
        <v>1889205000</v>
      </c>
      <c r="G20" s="3">
        <v>1900335000</v>
      </c>
      <c r="H20" s="3">
        <v>1935090000</v>
      </c>
      <c r="I20" s="3">
        <v>1923030000</v>
      </c>
      <c r="J20" s="3">
        <v>1990140000</v>
      </c>
      <c r="K20" s="3">
        <v>2099745000</v>
      </c>
      <c r="L20" s="3">
        <v>2234865000</v>
      </c>
      <c r="M20" s="3">
        <v>2163180000</v>
      </c>
      <c r="N20" s="3">
        <v>2431935000</v>
      </c>
      <c r="O20" s="3">
        <v>2478180000</v>
      </c>
      <c r="P20" s="3">
        <v>2509410000</v>
      </c>
      <c r="Q20" s="3">
        <v>2490000000</v>
      </c>
      <c r="R20" s="3">
        <v>2537190000</v>
      </c>
      <c r="S20" s="3">
        <v>2549955000</v>
      </c>
      <c r="T20" s="3">
        <v>2565000000</v>
      </c>
      <c r="U20" s="3">
        <v>2559000000</v>
      </c>
      <c r="V20" s="3">
        <v>2595000000</v>
      </c>
      <c r="W20" s="3">
        <v>2655000000</v>
      </c>
      <c r="X20" s="3">
        <v>2691000000</v>
      </c>
      <c r="Y20" s="3">
        <v>2661000000</v>
      </c>
      <c r="Z20" s="3">
        <v>2745000000</v>
      </c>
      <c r="AA20" s="3">
        <v>2784000000</v>
      </c>
      <c r="AB20" s="3">
        <v>2811000000</v>
      </c>
      <c r="AC20" s="3">
        <v>2798000000</v>
      </c>
      <c r="AD20" s="3">
        <v>2883000000</v>
      </c>
      <c r="AE20" s="3">
        <v>2913000000</v>
      </c>
      <c r="AF20" s="3">
        <v>2993000000</v>
      </c>
      <c r="AG20" s="3">
        <v>2959000000</v>
      </c>
      <c r="AH20" s="3">
        <v>3103000000</v>
      </c>
      <c r="AI20" s="3">
        <v>3111000000</v>
      </c>
      <c r="AJ20" s="3">
        <v>3146000000</v>
      </c>
      <c r="AK20" s="3">
        <v>3130000000</v>
      </c>
      <c r="AL20" s="3">
        <v>3166000000</v>
      </c>
      <c r="AM20" s="3">
        <v>3171000000</v>
      </c>
      <c r="AN20" s="3">
        <v>3176000000</v>
      </c>
      <c r="AO20" s="3">
        <v>3174000000</v>
      </c>
      <c r="AP20" s="3">
        <v>3186000000</v>
      </c>
    </row>
    <row r="21" spans="1:42" x14ac:dyDescent="0.25">
      <c r="A21" s="3" t="s">
        <v>61</v>
      </c>
      <c r="B21" s="3">
        <v>1852095000</v>
      </c>
      <c r="C21" s="3">
        <v>1863750000</v>
      </c>
      <c r="D21" s="3">
        <v>1873665000</v>
      </c>
      <c r="E21" s="3">
        <v>1868085000</v>
      </c>
      <c r="F21" s="3">
        <v>1889205000</v>
      </c>
      <c r="G21" s="3">
        <v>1900335000</v>
      </c>
      <c r="H21" s="3">
        <v>1935090000</v>
      </c>
      <c r="I21" s="3">
        <v>1923030000</v>
      </c>
      <c r="J21" s="3">
        <v>1990140000</v>
      </c>
      <c r="K21" s="3">
        <v>2099745000</v>
      </c>
      <c r="L21" s="3">
        <v>2354025000</v>
      </c>
      <c r="M21" s="3">
        <v>2163180000</v>
      </c>
      <c r="N21" s="3">
        <v>2431935000</v>
      </c>
      <c r="O21" s="3">
        <v>2478180000</v>
      </c>
      <c r="P21" s="3">
        <v>2509410000</v>
      </c>
      <c r="Q21" s="3">
        <v>2490000000</v>
      </c>
      <c r="R21" s="3">
        <v>2537190000</v>
      </c>
      <c r="S21" s="3">
        <v>2549955000</v>
      </c>
      <c r="T21" s="3">
        <v>2670000000</v>
      </c>
      <c r="U21" s="3">
        <v>2559000000</v>
      </c>
      <c r="V21" s="3">
        <v>2595000000</v>
      </c>
      <c r="W21" s="3">
        <v>2655000000</v>
      </c>
      <c r="X21" s="3">
        <v>2766000000</v>
      </c>
      <c r="Y21" s="3">
        <v>2661000000</v>
      </c>
      <c r="Z21" s="3">
        <v>2982000000</v>
      </c>
      <c r="AA21" s="3">
        <v>3108000000</v>
      </c>
      <c r="AB21" s="3">
        <v>3315000000</v>
      </c>
      <c r="AC21" s="3">
        <v>3249000000</v>
      </c>
      <c r="AD21" s="3">
        <v>3399000000</v>
      </c>
      <c r="AE21" s="3">
        <v>3357000000</v>
      </c>
      <c r="AF21" s="3">
        <v>3369000000</v>
      </c>
      <c r="AG21" s="3">
        <v>3386000000</v>
      </c>
      <c r="AH21" s="3">
        <v>3472000000</v>
      </c>
      <c r="AI21" s="3">
        <v>3464000000</v>
      </c>
      <c r="AJ21" s="3">
        <v>3468000000</v>
      </c>
      <c r="AK21" s="3">
        <v>3475000000</v>
      </c>
      <c r="AL21" s="3">
        <v>3468000000</v>
      </c>
      <c r="AM21" s="3">
        <v>3478000000</v>
      </c>
      <c r="AN21" s="3">
        <v>3493000000</v>
      </c>
      <c r="AO21" s="3">
        <v>3485000000</v>
      </c>
      <c r="AP21" s="3">
        <v>3484000000</v>
      </c>
    </row>
    <row r="22" spans="1:42" x14ac:dyDescent="0.25">
      <c r="A22" s="3" t="s">
        <v>62</v>
      </c>
      <c r="B22" s="3">
        <v>0.25</v>
      </c>
      <c r="C22" s="3">
        <v>0.27689999999999998</v>
      </c>
      <c r="D22" s="3">
        <v>0.29570000000000002</v>
      </c>
      <c r="E22" s="3">
        <v>0.27360000000000001</v>
      </c>
      <c r="F22" s="3">
        <v>0.2767</v>
      </c>
      <c r="G22" s="3">
        <v>0.22339999999999999</v>
      </c>
      <c r="H22" s="3">
        <v>0.24709999999999999</v>
      </c>
      <c r="I22" s="3">
        <v>0.18</v>
      </c>
      <c r="J22" s="3">
        <v>0.22009999999999999</v>
      </c>
      <c r="K22" s="3">
        <v>0.21640000000000001</v>
      </c>
      <c r="L22" s="3">
        <v>0.27700000000000002</v>
      </c>
      <c r="M22" s="3">
        <v>0.1905</v>
      </c>
      <c r="N22" s="3">
        <v>0.2477</v>
      </c>
      <c r="O22" s="3">
        <v>0.23899999999999999</v>
      </c>
      <c r="P22" s="3">
        <v>0.15049999999999999</v>
      </c>
      <c r="Q22" s="3">
        <v>0.1336</v>
      </c>
      <c r="R22" s="3">
        <v>0.13389999999999999</v>
      </c>
      <c r="S22" s="3">
        <v>0.15459999999999999</v>
      </c>
      <c r="T22" s="3">
        <v>0.2233</v>
      </c>
      <c r="U22" s="3">
        <v>0.1996</v>
      </c>
      <c r="V22" s="3">
        <v>0.1246</v>
      </c>
      <c r="W22" s="3">
        <v>0.14499999999999999</v>
      </c>
      <c r="X22" s="3">
        <v>0.189</v>
      </c>
      <c r="Y22" s="3">
        <v>0.18840000000000001</v>
      </c>
      <c r="Z22" s="3">
        <v>0.20619999999999999</v>
      </c>
      <c r="AA22" s="3">
        <v>0.2099</v>
      </c>
      <c r="AB22" s="3">
        <v>0.23519999999999999</v>
      </c>
      <c r="AC22" s="3">
        <v>0.1923</v>
      </c>
      <c r="AD22" s="3">
        <v>0.2132</v>
      </c>
      <c r="AE22" s="3">
        <v>0.2412</v>
      </c>
      <c r="AF22" s="3">
        <v>0.26600000000000001</v>
      </c>
      <c r="AG22" s="3">
        <v>0.27350000000000002</v>
      </c>
      <c r="AH22" s="3">
        <v>0.29110000000000003</v>
      </c>
      <c r="AI22" s="3">
        <v>0.25</v>
      </c>
      <c r="AJ22" s="3">
        <v>0.25090000000000001</v>
      </c>
      <c r="AK22" s="3">
        <v>0.23760000000000001</v>
      </c>
      <c r="AL22" s="3">
        <v>0.19339999999999999</v>
      </c>
      <c r="AM22" s="3">
        <v>0.18190000000000001</v>
      </c>
      <c r="AN22" s="3">
        <v>0.1789</v>
      </c>
      <c r="AO22" s="3">
        <v>0.17630000000000001</v>
      </c>
      <c r="AP22" s="3">
        <v>0.17349999999999999</v>
      </c>
    </row>
    <row r="23" spans="1:42" x14ac:dyDescent="0.25">
      <c r="A23" s="3" t="s">
        <v>63</v>
      </c>
      <c r="B23" s="3">
        <v>-7.0900000000000005E-2</v>
      </c>
      <c r="C23" s="3">
        <v>-3.7400000000000003E-2</v>
      </c>
      <c r="D23" s="3">
        <v>-4.5900000000000003E-2</v>
      </c>
      <c r="E23" s="3">
        <v>-7.8200000000000006E-2</v>
      </c>
      <c r="F23" s="3">
        <v>-0.109</v>
      </c>
      <c r="G23" s="3">
        <v>-0.1782</v>
      </c>
      <c r="H23" s="3">
        <v>-0.1961</v>
      </c>
      <c r="I23" s="3">
        <v>-0.21440000000000001</v>
      </c>
      <c r="J23" s="3">
        <v>-0.21640000000000001</v>
      </c>
      <c r="K23" s="3">
        <v>-0.18740000000000001</v>
      </c>
      <c r="L23" s="3">
        <v>3.73E-2</v>
      </c>
      <c r="M23" s="3">
        <v>-0.1167</v>
      </c>
      <c r="N23" s="3">
        <v>-9.5500000000000002E-2</v>
      </c>
      <c r="O23" s="3">
        <v>-8.6400000000000005E-2</v>
      </c>
      <c r="P23" s="3">
        <v>-0.1794</v>
      </c>
      <c r="Q23" s="3">
        <v>-0.18190000000000001</v>
      </c>
      <c r="R23" s="3">
        <v>-0.17510000000000001</v>
      </c>
      <c r="S23" s="3">
        <v>-0.15529999999999999</v>
      </c>
      <c r="T23" s="3">
        <v>6.0999999999999999E-2</v>
      </c>
      <c r="U23" s="3">
        <v>5.7299999999999997E-2</v>
      </c>
      <c r="V23" s="3">
        <v>-0.115</v>
      </c>
      <c r="W23" s="3">
        <v>-2.63E-2</v>
      </c>
      <c r="X23" s="3">
        <v>4.1399999999999999E-2</v>
      </c>
      <c r="Y23" s="3">
        <v>4.8599999999999997E-2</v>
      </c>
      <c r="Z23" s="3">
        <v>4.7300000000000002E-2</v>
      </c>
      <c r="AA23" s="3">
        <v>5.4199999999999998E-2</v>
      </c>
      <c r="AB23" s="3">
        <v>9.2200000000000004E-2</v>
      </c>
      <c r="AC23" s="3">
        <v>5.3499999999999999E-2</v>
      </c>
      <c r="AD23" s="3">
        <v>5.7200000000000001E-2</v>
      </c>
      <c r="AE23" s="3">
        <v>0.10970000000000001</v>
      </c>
      <c r="AF23" s="3">
        <v>0.1457</v>
      </c>
      <c r="AG23" s="3">
        <v>0.14749999999999999</v>
      </c>
      <c r="AH23" s="3">
        <v>0.19209999999999999</v>
      </c>
      <c r="AI23" s="3">
        <v>0.14549999999999999</v>
      </c>
      <c r="AJ23" s="3">
        <v>0.1719</v>
      </c>
      <c r="AK23" s="3">
        <v>0.16039999999999999</v>
      </c>
      <c r="AL23" s="3">
        <v>0.1142</v>
      </c>
      <c r="AM23" s="3">
        <v>9.6199999999999994E-2</v>
      </c>
      <c r="AN23" s="3">
        <v>7.5499999999999998E-2</v>
      </c>
      <c r="AO23" s="3">
        <v>8.2000000000000003E-2</v>
      </c>
      <c r="AP23" s="3">
        <v>5.5E-2</v>
      </c>
    </row>
    <row r="24" spans="1:42" x14ac:dyDescent="0.25">
      <c r="A24" s="3" t="s">
        <v>64</v>
      </c>
      <c r="B24" s="3">
        <v>-7.8899999999999998E-2</v>
      </c>
      <c r="C24" s="3">
        <v>-7.9000000000000001E-2</v>
      </c>
      <c r="D24" s="3">
        <v>-8.3299999999999999E-2</v>
      </c>
      <c r="E24" s="3">
        <v>-0.1086</v>
      </c>
      <c r="F24" s="3">
        <v>-0.1608</v>
      </c>
      <c r="G24" s="3">
        <v>-0.18959999999999999</v>
      </c>
      <c r="H24" s="3">
        <v>-0.24349999999999999</v>
      </c>
      <c r="I24" s="3">
        <v>-0.25969999999999999</v>
      </c>
      <c r="J24" s="3">
        <v>-0.2427</v>
      </c>
      <c r="K24" s="3">
        <v>-0.22800000000000001</v>
      </c>
      <c r="L24" s="3">
        <v>1.3100000000000001E-2</v>
      </c>
      <c r="M24" s="3">
        <v>-9.1200000000000003E-2</v>
      </c>
      <c r="N24" s="3">
        <v>-0.13789999999999999</v>
      </c>
      <c r="O24" s="3">
        <v>-0.13830000000000001</v>
      </c>
      <c r="P24" s="3">
        <v>-0.22500000000000001</v>
      </c>
      <c r="Q24" s="3">
        <v>-0.23719999999999999</v>
      </c>
      <c r="R24" s="3">
        <v>-0.22850000000000001</v>
      </c>
      <c r="S24" s="3">
        <v>-0.18210000000000001</v>
      </c>
      <c r="T24" s="3">
        <v>3.9699999999999999E-2</v>
      </c>
      <c r="U24" s="3">
        <v>3.2099999999999997E-2</v>
      </c>
      <c r="V24" s="3">
        <v>-0.14199999999999999</v>
      </c>
      <c r="W24" s="3">
        <v>-5.8299999999999998E-2</v>
      </c>
      <c r="X24" s="3">
        <v>2.7900000000000001E-2</v>
      </c>
      <c r="Y24" s="3">
        <v>2.3599999999999999E-2</v>
      </c>
      <c r="Z24" s="3">
        <v>1.17E-2</v>
      </c>
      <c r="AA24" s="3">
        <v>2.4899999999999999E-2</v>
      </c>
      <c r="AB24" s="3">
        <v>6.3299999999999995E-2</v>
      </c>
      <c r="AC24" s="3">
        <v>3.5299999999999998E-2</v>
      </c>
      <c r="AD24" s="3">
        <v>5.1299999999999998E-2</v>
      </c>
      <c r="AE24" s="3">
        <v>0.1081</v>
      </c>
      <c r="AF24" s="3">
        <v>0.1368</v>
      </c>
      <c r="AG24" s="3">
        <v>0.1487</v>
      </c>
      <c r="AH24" s="3">
        <v>0.1933</v>
      </c>
      <c r="AI24" s="3">
        <v>0.14610000000000001</v>
      </c>
      <c r="AJ24" s="3">
        <v>0.16950000000000001</v>
      </c>
      <c r="AK24" s="3">
        <v>0.1638</v>
      </c>
      <c r="AL24" s="3">
        <v>0.12</v>
      </c>
      <c r="AM24" s="3">
        <v>0.1178</v>
      </c>
      <c r="AN24" s="3">
        <v>8.7599999999999997E-2</v>
      </c>
      <c r="AO24" s="3">
        <v>8.7099999999999997E-2</v>
      </c>
      <c r="AP24" s="3">
        <v>7.2900000000000006E-2</v>
      </c>
    </row>
    <row r="25" spans="1:42" x14ac:dyDescent="0.25">
      <c r="A25" s="3" t="s">
        <v>65</v>
      </c>
      <c r="B25" s="3">
        <v>-8.0299999999999996E-2</v>
      </c>
      <c r="C25" s="3">
        <v>-8.0500000000000002E-2</v>
      </c>
      <c r="D25" s="3">
        <v>-8.77E-2</v>
      </c>
      <c r="E25" s="3">
        <v>-0.1125</v>
      </c>
      <c r="F25" s="3">
        <v>-0.16400000000000001</v>
      </c>
      <c r="G25" s="3">
        <v>-0.19289999999999999</v>
      </c>
      <c r="H25" s="3">
        <v>-0.24540000000000001</v>
      </c>
      <c r="I25" s="3">
        <v>-0.26379999999999998</v>
      </c>
      <c r="J25" s="3">
        <v>-0.24610000000000001</v>
      </c>
      <c r="K25" s="3">
        <v>-0.23089999999999999</v>
      </c>
      <c r="L25" s="3">
        <v>9.4999999999999998E-3</v>
      </c>
      <c r="M25" s="3">
        <v>-5.3100000000000001E-2</v>
      </c>
      <c r="N25" s="3">
        <v>-0.1225</v>
      </c>
      <c r="O25" s="3">
        <v>-0.1206</v>
      </c>
      <c r="P25" s="3">
        <v>-0.20749999999999999</v>
      </c>
      <c r="Q25" s="3">
        <v>-0.20549999999999999</v>
      </c>
      <c r="R25" s="3">
        <v>-0.2082</v>
      </c>
      <c r="S25" s="3">
        <v>-0.17929999999999999</v>
      </c>
      <c r="T25" s="3">
        <v>4.5600000000000002E-2</v>
      </c>
      <c r="U25" s="3">
        <v>1.9400000000000001E-2</v>
      </c>
      <c r="V25" s="3">
        <v>-0.15640000000000001</v>
      </c>
      <c r="W25" s="3">
        <v>-6.4299999999999996E-2</v>
      </c>
      <c r="X25" s="3">
        <v>2.2700000000000001E-2</v>
      </c>
      <c r="Y25" s="3">
        <v>1.5299999999999999E-2</v>
      </c>
      <c r="Z25" s="3">
        <v>2.7000000000000001E-3</v>
      </c>
      <c r="AA25" s="3">
        <v>1.72E-2</v>
      </c>
      <c r="AB25" s="3">
        <v>3.4200000000000001E-2</v>
      </c>
      <c r="AC25" s="3">
        <v>2.5100000000000001E-2</v>
      </c>
      <c r="AD25" s="3">
        <v>4.2200000000000001E-2</v>
      </c>
      <c r="AE25" s="3">
        <v>9.5500000000000002E-2</v>
      </c>
      <c r="AF25" s="3">
        <v>0.1176</v>
      </c>
      <c r="AG25" s="3">
        <v>0.1313</v>
      </c>
      <c r="AH25" s="3">
        <v>0.17660000000000001</v>
      </c>
      <c r="AI25" s="3">
        <v>0.13339999999999999</v>
      </c>
      <c r="AJ25" s="3">
        <v>0.15340000000000001</v>
      </c>
      <c r="AK25" s="3">
        <v>0.15290000000000001</v>
      </c>
      <c r="AL25" s="3">
        <v>0.1079</v>
      </c>
      <c r="AM25" s="3">
        <v>0.1084</v>
      </c>
      <c r="AN25" s="3">
        <v>7.9399999999999998E-2</v>
      </c>
      <c r="AO25" s="3">
        <v>0.31490000000000001</v>
      </c>
      <c r="AP25" s="3">
        <v>5.5E-2</v>
      </c>
    </row>
    <row r="26" spans="1:42" x14ac:dyDescent="0.25">
      <c r="A26" s="3" t="s">
        <v>66</v>
      </c>
      <c r="B26" s="3">
        <v>8794000</v>
      </c>
      <c r="C26" s="3">
        <v>49571000</v>
      </c>
      <c r="D26" s="3">
        <v>49375000</v>
      </c>
      <c r="E26" s="3">
        <v>7236300</v>
      </c>
      <c r="F26" s="3">
        <v>-7393000</v>
      </c>
      <c r="G26" s="3">
        <v>-63027900</v>
      </c>
      <c r="H26" s="3">
        <v>-55632100</v>
      </c>
      <c r="I26" s="3">
        <v>-89932300</v>
      </c>
      <c r="J26" s="3">
        <v>-71151000</v>
      </c>
      <c r="K26" s="3">
        <v>-33725100</v>
      </c>
      <c r="L26" s="3">
        <v>394255100</v>
      </c>
      <c r="M26" s="3">
        <v>85069800</v>
      </c>
      <c r="N26" s="3">
        <v>150799900</v>
      </c>
      <c r="O26" s="3">
        <v>183913000</v>
      </c>
      <c r="P26" s="3">
        <v>-141648200</v>
      </c>
      <c r="Q26" s="3">
        <v>-98064500</v>
      </c>
      <c r="R26" s="3">
        <v>-141396100</v>
      </c>
      <c r="S26" s="3">
        <v>-101063100</v>
      </c>
      <c r="T26" s="3">
        <v>965093000</v>
      </c>
      <c r="U26" s="3">
        <v>949366700</v>
      </c>
      <c r="V26" s="3">
        <v>-14000000</v>
      </c>
      <c r="W26" s="3">
        <v>454000000</v>
      </c>
      <c r="X26" s="3">
        <v>847000000</v>
      </c>
      <c r="Y26" s="3">
        <v>798000000</v>
      </c>
      <c r="Z26" s="3">
        <v>836000000</v>
      </c>
      <c r="AA26" s="3">
        <v>894000000</v>
      </c>
      <c r="AB26" s="3">
        <v>1393000000</v>
      </c>
      <c r="AC26" s="3">
        <v>1193000000</v>
      </c>
      <c r="AD26" s="3">
        <v>1215000000</v>
      </c>
      <c r="AE26" s="3">
        <v>1993000000</v>
      </c>
      <c r="AF26" s="3">
        <v>2765000000</v>
      </c>
      <c r="AG26" s="3">
        <v>3461000000</v>
      </c>
      <c r="AH26" s="3">
        <v>4483000000</v>
      </c>
      <c r="AI26" s="3">
        <v>3386000000</v>
      </c>
      <c r="AJ26" s="3">
        <v>4644000000</v>
      </c>
      <c r="AK26" s="3">
        <v>4890000000</v>
      </c>
      <c r="AL26" s="3">
        <v>3710000000</v>
      </c>
      <c r="AM26" s="3">
        <v>3553000000</v>
      </c>
      <c r="AN26" s="3">
        <v>2999000000</v>
      </c>
      <c r="AO26" s="3">
        <v>3296000000</v>
      </c>
      <c r="AP26" s="3">
        <v>2417000000</v>
      </c>
    </row>
    <row r="27" spans="1:42" x14ac:dyDescent="0.25">
      <c r="A27" s="3" t="s">
        <v>67</v>
      </c>
      <c r="B27" s="3">
        <v>-43967000</v>
      </c>
      <c r="C27" s="3">
        <v>-28753000</v>
      </c>
      <c r="D27" s="3">
        <v>-39129000</v>
      </c>
      <c r="E27" s="3">
        <v>-74839700</v>
      </c>
      <c r="F27" s="3">
        <v>-102446000</v>
      </c>
      <c r="G27" s="3">
        <v>-170187900</v>
      </c>
      <c r="H27" s="3">
        <v>-183662000</v>
      </c>
      <c r="I27" s="3">
        <v>-260333400</v>
      </c>
      <c r="J27" s="3">
        <v>-248224000</v>
      </c>
      <c r="K27" s="3">
        <v>-238040000</v>
      </c>
      <c r="L27" s="3">
        <v>85622100</v>
      </c>
      <c r="M27" s="3">
        <v>-266698400</v>
      </c>
      <c r="N27" s="3">
        <v>-257549100</v>
      </c>
      <c r="O27" s="3">
        <v>-240916000</v>
      </c>
      <c r="P27" s="3">
        <v>-535480200</v>
      </c>
      <c r="Q27" s="3">
        <v>-598054700</v>
      </c>
      <c r="R27" s="3">
        <v>-596974100</v>
      </c>
      <c r="S27" s="3">
        <v>-621392100</v>
      </c>
      <c r="T27" s="3">
        <v>416000000</v>
      </c>
      <c r="U27" s="3">
        <v>414366200</v>
      </c>
      <c r="V27" s="3">
        <v>-522000000</v>
      </c>
      <c r="W27" s="3">
        <v>-167000000</v>
      </c>
      <c r="X27" s="3">
        <v>261000000</v>
      </c>
      <c r="Y27" s="3">
        <v>359000000</v>
      </c>
      <c r="Z27" s="3">
        <v>283000000</v>
      </c>
      <c r="AA27" s="3">
        <v>327000000</v>
      </c>
      <c r="AB27" s="3">
        <v>809000000</v>
      </c>
      <c r="AC27" s="3">
        <v>575000000</v>
      </c>
      <c r="AD27" s="3">
        <v>594000000</v>
      </c>
      <c r="AE27" s="3">
        <v>1312000000</v>
      </c>
      <c r="AF27" s="3">
        <v>2004000000</v>
      </c>
      <c r="AG27" s="3">
        <v>2613000000</v>
      </c>
      <c r="AH27" s="3">
        <v>3603000000</v>
      </c>
      <c r="AI27" s="3">
        <v>2464000000</v>
      </c>
      <c r="AJ27" s="3">
        <v>3688000000</v>
      </c>
      <c r="AK27" s="3">
        <v>3901000000</v>
      </c>
      <c r="AL27" s="3">
        <v>2664000000</v>
      </c>
      <c r="AM27" s="3">
        <v>2399000000</v>
      </c>
      <c r="AN27" s="3">
        <v>1764000000</v>
      </c>
      <c r="AO27" s="3">
        <v>2064000000</v>
      </c>
      <c r="AP27" s="3">
        <v>1171000000</v>
      </c>
    </row>
    <row r="28" spans="1:42" x14ac:dyDescent="0.25">
      <c r="A28" s="3" t="s">
        <v>68</v>
      </c>
      <c r="B28" s="3">
        <v>-49800000</v>
      </c>
      <c r="C28" s="3">
        <v>-61900000</v>
      </c>
      <c r="D28" s="3">
        <v>-74708000</v>
      </c>
      <c r="E28" s="3">
        <v>-107632000</v>
      </c>
      <c r="F28" s="3">
        <v>-154181000</v>
      </c>
      <c r="G28" s="3">
        <v>-184227000</v>
      </c>
      <c r="H28" s="3">
        <v>-229858000</v>
      </c>
      <c r="I28" s="3">
        <v>-320397100</v>
      </c>
      <c r="J28" s="3">
        <v>-282267000</v>
      </c>
      <c r="K28" s="3">
        <v>-293188000</v>
      </c>
      <c r="L28" s="3">
        <v>21878000</v>
      </c>
      <c r="M28" s="3">
        <v>-219469000</v>
      </c>
      <c r="N28" s="3">
        <v>-397181000</v>
      </c>
      <c r="O28" s="3">
        <v>-401427000</v>
      </c>
      <c r="P28" s="3">
        <v>-671163000</v>
      </c>
      <c r="Q28" s="3">
        <v>-771228900</v>
      </c>
      <c r="R28" s="3">
        <v>-784627000</v>
      </c>
      <c r="S28" s="3">
        <v>-742706000</v>
      </c>
      <c r="T28" s="3">
        <v>254000000</v>
      </c>
      <c r="U28" s="3">
        <v>210332900</v>
      </c>
      <c r="V28" s="3">
        <v>-668000000</v>
      </c>
      <c r="W28" s="3">
        <v>-389000000</v>
      </c>
      <c r="X28" s="3">
        <v>150000000</v>
      </c>
      <c r="Y28" s="3">
        <v>132000000</v>
      </c>
      <c r="Z28" s="3">
        <v>68000000</v>
      </c>
      <c r="AA28" s="3">
        <v>129000000</v>
      </c>
      <c r="AB28" s="3">
        <v>369000000</v>
      </c>
      <c r="AC28" s="3">
        <v>296000000</v>
      </c>
      <c r="AD28" s="3">
        <v>464000000</v>
      </c>
      <c r="AE28" s="3">
        <v>1178000000</v>
      </c>
      <c r="AF28" s="3">
        <v>1659000000</v>
      </c>
      <c r="AG28" s="3">
        <v>2343000000</v>
      </c>
      <c r="AH28" s="3">
        <v>3280000000</v>
      </c>
      <c r="AI28" s="3">
        <v>2269000000</v>
      </c>
      <c r="AJ28" s="3">
        <v>3331000000</v>
      </c>
      <c r="AK28" s="3">
        <v>3707000000</v>
      </c>
      <c r="AL28" s="3">
        <v>2539000000</v>
      </c>
      <c r="AM28" s="3">
        <v>2614000000</v>
      </c>
      <c r="AN28" s="3">
        <v>1878000000</v>
      </c>
      <c r="AO28" s="3">
        <v>7943000000</v>
      </c>
      <c r="AP28" s="3">
        <v>1144000000</v>
      </c>
    </row>
    <row r="29" spans="1:42" x14ac:dyDescent="0.25">
      <c r="A29" s="3" t="s">
        <v>69</v>
      </c>
      <c r="B29" s="3">
        <v>-49800000</v>
      </c>
      <c r="C29" s="3">
        <v>-61900000</v>
      </c>
      <c r="D29" s="3">
        <v>-74708000</v>
      </c>
      <c r="E29" s="3">
        <v>-107632000</v>
      </c>
      <c r="F29" s="3">
        <v>-154181000</v>
      </c>
      <c r="G29" s="3">
        <v>-184227000</v>
      </c>
      <c r="H29" s="3">
        <v>-229858000</v>
      </c>
      <c r="I29" s="3">
        <v>-320397100</v>
      </c>
      <c r="J29" s="3">
        <v>-282267000</v>
      </c>
      <c r="K29" s="3">
        <v>-293188000</v>
      </c>
      <c r="L29" s="3">
        <v>21878000</v>
      </c>
      <c r="M29" s="3">
        <v>-219469000</v>
      </c>
      <c r="N29" s="3">
        <v>-397181000</v>
      </c>
      <c r="O29" s="3">
        <v>-401427000</v>
      </c>
      <c r="P29" s="3">
        <v>-671163000</v>
      </c>
      <c r="Q29" s="3">
        <v>-771228900</v>
      </c>
      <c r="R29" s="3">
        <v>-784627000</v>
      </c>
      <c r="S29" s="3">
        <v>-742706000</v>
      </c>
      <c r="T29" s="3">
        <v>254000000</v>
      </c>
      <c r="U29" s="3">
        <v>210333000</v>
      </c>
      <c r="V29" s="3">
        <v>-668000000</v>
      </c>
      <c r="W29" s="3">
        <v>-389000000</v>
      </c>
      <c r="X29" s="3">
        <v>150000000</v>
      </c>
      <c r="Y29" s="3">
        <v>132000000</v>
      </c>
      <c r="Z29" s="3">
        <v>68000000</v>
      </c>
      <c r="AA29" s="3">
        <v>129000000</v>
      </c>
      <c r="AB29" s="3">
        <v>369000000</v>
      </c>
      <c r="AC29" s="3">
        <v>296000000</v>
      </c>
      <c r="AD29" s="3">
        <v>464000000</v>
      </c>
      <c r="AE29" s="3">
        <v>1178000000</v>
      </c>
      <c r="AF29" s="3">
        <v>1659000000</v>
      </c>
      <c r="AG29" s="3">
        <v>2343000000</v>
      </c>
      <c r="AH29" s="3">
        <v>3280000000</v>
      </c>
      <c r="AI29" s="3">
        <v>2269000000</v>
      </c>
      <c r="AJ29" s="3">
        <v>3331000000</v>
      </c>
      <c r="AK29" s="3">
        <v>3707000000</v>
      </c>
      <c r="AL29" s="3">
        <v>2539000000</v>
      </c>
      <c r="AM29" s="3">
        <v>2614000000</v>
      </c>
      <c r="AN29" s="3">
        <v>1878000000</v>
      </c>
      <c r="AO29" s="3">
        <v>7943000000</v>
      </c>
      <c r="AP29" s="3">
        <v>1144000000</v>
      </c>
    </row>
    <row r="30" spans="1:42" x14ac:dyDescent="0.25">
      <c r="A30" s="3" t="s">
        <v>70</v>
      </c>
      <c r="B30" s="3">
        <v>-2.69E-2</v>
      </c>
      <c r="C30" s="3">
        <v>-3.32E-2</v>
      </c>
      <c r="D30" s="3">
        <v>-3.9899999999999998E-2</v>
      </c>
      <c r="E30" s="3">
        <v>-5.74E-2</v>
      </c>
      <c r="F30" s="3">
        <v>-8.1600000000000006E-2</v>
      </c>
      <c r="G30" s="3">
        <v>-9.69E-2</v>
      </c>
      <c r="H30" s="3">
        <v>-0.1188</v>
      </c>
      <c r="I30" s="3">
        <v>-0.1648</v>
      </c>
      <c r="J30" s="3">
        <v>-0.14180000000000001</v>
      </c>
      <c r="K30" s="3">
        <v>-0.1396</v>
      </c>
      <c r="L30" s="3">
        <v>9.7999999999999997E-3</v>
      </c>
      <c r="M30" s="3">
        <v>-8.5699999999999998E-2</v>
      </c>
      <c r="N30" s="3">
        <v>-0.1633</v>
      </c>
      <c r="O30" s="3">
        <v>-0.16200000000000001</v>
      </c>
      <c r="P30" s="3">
        <v>-0.26750000000000002</v>
      </c>
      <c r="Q30" s="3">
        <v>-0.30719999999999997</v>
      </c>
      <c r="R30" s="3">
        <v>-0.30930000000000002</v>
      </c>
      <c r="S30" s="3">
        <v>-0.2913</v>
      </c>
      <c r="T30" s="3">
        <v>9.9000000000000005E-2</v>
      </c>
      <c r="U30" s="3">
        <v>8.6099999999999996E-2</v>
      </c>
      <c r="V30" s="3">
        <v>-0.25740000000000002</v>
      </c>
      <c r="W30" s="3">
        <v>-0.14649999999999999</v>
      </c>
      <c r="X30" s="3">
        <v>5.57E-2</v>
      </c>
      <c r="Y30" s="3">
        <v>5.6899999999999999E-2</v>
      </c>
      <c r="Z30" s="3">
        <v>2.4799999999999999E-2</v>
      </c>
      <c r="AA30" s="3">
        <v>4.6300000000000001E-2</v>
      </c>
      <c r="AB30" s="3">
        <v>0.1313</v>
      </c>
      <c r="AC30" s="3">
        <v>0.1057</v>
      </c>
      <c r="AD30" s="3">
        <v>0.16089999999999999</v>
      </c>
      <c r="AE30" s="3">
        <v>0.40439999999999998</v>
      </c>
      <c r="AF30" s="3">
        <v>0.55430000000000001</v>
      </c>
      <c r="AG30" s="3">
        <v>0.78779999999999994</v>
      </c>
      <c r="AH30" s="3">
        <v>1.0569999999999999</v>
      </c>
      <c r="AI30" s="3">
        <v>0.72929999999999995</v>
      </c>
      <c r="AJ30" s="3">
        <v>1.0588</v>
      </c>
      <c r="AK30" s="3">
        <v>1.1761999999999999</v>
      </c>
      <c r="AL30" s="3">
        <v>0.80200000000000005</v>
      </c>
      <c r="AM30" s="3">
        <v>0.82430000000000003</v>
      </c>
      <c r="AN30" s="3">
        <v>0.59130000000000005</v>
      </c>
      <c r="AO30" s="3">
        <v>2.5001000000000002</v>
      </c>
      <c r="AP30" s="3">
        <v>0.35909999999999997</v>
      </c>
    </row>
    <row r="31" spans="1:42" x14ac:dyDescent="0.25">
      <c r="A31" s="3" t="s">
        <v>71</v>
      </c>
      <c r="B31" s="3">
        <v>-2.69E-2</v>
      </c>
      <c r="C31" s="3">
        <v>-3.32E-2</v>
      </c>
      <c r="D31" s="3">
        <v>-3.9899999999999998E-2</v>
      </c>
      <c r="E31" s="3">
        <v>-5.74E-2</v>
      </c>
      <c r="F31" s="3">
        <v>-8.1600000000000006E-2</v>
      </c>
      <c r="G31" s="3">
        <v>-9.69E-2</v>
      </c>
      <c r="H31" s="3">
        <v>-0.1188</v>
      </c>
      <c r="I31" s="3">
        <v>-0.1648</v>
      </c>
      <c r="J31" s="3">
        <v>-0.14180000000000001</v>
      </c>
      <c r="K31" s="3">
        <v>-0.1396</v>
      </c>
      <c r="L31" s="3">
        <v>9.2999999999999992E-3</v>
      </c>
      <c r="M31" s="3">
        <v>-8.5199999999999998E-2</v>
      </c>
      <c r="N31" s="3">
        <v>-0.1633</v>
      </c>
      <c r="O31" s="3">
        <v>-0.16200000000000001</v>
      </c>
      <c r="P31" s="3">
        <v>-0.26750000000000002</v>
      </c>
      <c r="Q31" s="3">
        <v>-0.30719999999999997</v>
      </c>
      <c r="R31" s="3">
        <v>-0.30930000000000002</v>
      </c>
      <c r="S31" s="3">
        <v>-0.2913</v>
      </c>
      <c r="T31" s="3">
        <v>9.5100000000000004E-2</v>
      </c>
      <c r="U31" s="3">
        <v>0.09</v>
      </c>
      <c r="V31" s="3">
        <v>-0.25740000000000002</v>
      </c>
      <c r="W31" s="3">
        <v>-0.14649999999999999</v>
      </c>
      <c r="X31" s="3">
        <v>5.4199999999999998E-2</v>
      </c>
      <c r="Y31" s="3">
        <v>5.8500000000000003E-2</v>
      </c>
      <c r="Z31" s="3">
        <v>2.2800000000000001E-2</v>
      </c>
      <c r="AA31" s="3">
        <v>4.1500000000000002E-2</v>
      </c>
      <c r="AB31" s="3">
        <v>0.1113</v>
      </c>
      <c r="AC31" s="3">
        <v>8.9700000000000002E-2</v>
      </c>
      <c r="AD31" s="3">
        <v>0.13650000000000001</v>
      </c>
      <c r="AE31" s="3">
        <v>0.35089999999999999</v>
      </c>
      <c r="AF31" s="3">
        <v>0.4924</v>
      </c>
      <c r="AG31" s="3">
        <v>0.68700000000000006</v>
      </c>
      <c r="AH31" s="3">
        <v>0.94469999999999998</v>
      </c>
      <c r="AI31" s="3">
        <v>0.65500000000000003</v>
      </c>
      <c r="AJ31" s="3">
        <v>0.96050000000000002</v>
      </c>
      <c r="AK31" s="3">
        <v>1.0619000000000001</v>
      </c>
      <c r="AL31" s="3">
        <v>0.73209999999999997</v>
      </c>
      <c r="AM31" s="3">
        <v>0.75160000000000005</v>
      </c>
      <c r="AN31" s="3">
        <v>0.53759999999999997</v>
      </c>
      <c r="AO31" s="3">
        <v>2.2753999999999999</v>
      </c>
      <c r="AP31" s="3">
        <v>0.32840000000000003</v>
      </c>
    </row>
    <row r="32" spans="1:42" x14ac:dyDescent="0.25">
      <c r="A32" s="3" t="s">
        <v>72</v>
      </c>
      <c r="B32" s="3">
        <v>-2.69E-2</v>
      </c>
      <c r="C32" s="3">
        <v>-3.32E-2</v>
      </c>
      <c r="D32" s="3">
        <v>-3.9899999999999998E-2</v>
      </c>
      <c r="E32" s="3">
        <v>-5.74E-2</v>
      </c>
      <c r="F32" s="3">
        <v>-8.1600000000000006E-2</v>
      </c>
      <c r="G32" s="3">
        <v>-9.69E-2</v>
      </c>
      <c r="H32" s="3">
        <v>-0.1188</v>
      </c>
      <c r="I32" s="3">
        <v>-0.1648</v>
      </c>
      <c r="J32" s="3">
        <v>-0.14180000000000001</v>
      </c>
      <c r="K32" s="3">
        <v>-0.1396</v>
      </c>
      <c r="L32" s="3">
        <v>9.7999999999999997E-3</v>
      </c>
      <c r="M32" s="3">
        <v>-8.5699999999999998E-2</v>
      </c>
      <c r="N32" s="3">
        <v>-0.1633</v>
      </c>
      <c r="O32" s="3">
        <v>-0.16200000000000001</v>
      </c>
      <c r="P32" s="3">
        <v>-0.26750000000000002</v>
      </c>
      <c r="Q32" s="3">
        <v>-0.30719999999999997</v>
      </c>
      <c r="R32" s="3">
        <v>-0.30930000000000002</v>
      </c>
      <c r="S32" s="3">
        <v>-0.2913</v>
      </c>
      <c r="T32" s="3">
        <v>9.9000000000000005E-2</v>
      </c>
      <c r="U32" s="3">
        <v>8.6099999999999996E-2</v>
      </c>
      <c r="V32" s="3">
        <v>-0.25740000000000002</v>
      </c>
      <c r="W32" s="3">
        <v>-0.14649999999999999</v>
      </c>
      <c r="X32" s="3">
        <v>5.57E-2</v>
      </c>
      <c r="Y32" s="3">
        <v>5.6899999999999999E-2</v>
      </c>
      <c r="Z32" s="3">
        <v>2.4799999999999999E-2</v>
      </c>
      <c r="AA32" s="3">
        <v>4.6300000000000001E-2</v>
      </c>
      <c r="AB32" s="3">
        <v>0.1313</v>
      </c>
      <c r="AC32" s="3">
        <v>0.1057</v>
      </c>
      <c r="AD32" s="3">
        <v>0.16089999999999999</v>
      </c>
      <c r="AE32" s="3">
        <v>0.40439999999999998</v>
      </c>
      <c r="AF32" s="3">
        <v>0.55430000000000001</v>
      </c>
      <c r="AG32" s="3">
        <v>0.78779999999999994</v>
      </c>
      <c r="AH32" s="3">
        <v>1.0569999999999999</v>
      </c>
      <c r="AI32" s="3">
        <v>0.72929999999999995</v>
      </c>
      <c r="AJ32" s="3">
        <v>1.0588</v>
      </c>
      <c r="AK32" s="3">
        <v>1.1761999999999999</v>
      </c>
      <c r="AL32" s="3">
        <v>0.80200000000000005</v>
      </c>
      <c r="AM32" s="3">
        <v>0.82430000000000003</v>
      </c>
      <c r="AN32" s="3">
        <v>0.59130000000000005</v>
      </c>
      <c r="AO32" s="3">
        <v>2.5001000000000002</v>
      </c>
      <c r="AP32" s="3">
        <v>0.35909999999999997</v>
      </c>
    </row>
    <row r="33" spans="1:42" x14ac:dyDescent="0.25">
      <c r="A33" s="3" t="s">
        <v>73</v>
      </c>
      <c r="B33" s="3">
        <v>-2.69E-2</v>
      </c>
      <c r="C33" s="3">
        <v>-3.32E-2</v>
      </c>
      <c r="D33" s="3">
        <v>-3.9899999999999998E-2</v>
      </c>
      <c r="E33" s="3">
        <v>-5.74E-2</v>
      </c>
      <c r="F33" s="3">
        <v>-8.1600000000000006E-2</v>
      </c>
      <c r="G33" s="3">
        <v>-9.69E-2</v>
      </c>
      <c r="H33" s="3">
        <v>-0.1188</v>
      </c>
      <c r="I33" s="3">
        <v>-0.1648</v>
      </c>
      <c r="J33" s="3">
        <v>-0.14180000000000001</v>
      </c>
      <c r="K33" s="3">
        <v>-0.1396</v>
      </c>
      <c r="L33" s="3">
        <v>9.2999999999999992E-3</v>
      </c>
      <c r="M33" s="3">
        <v>-8.5199999999999998E-2</v>
      </c>
      <c r="N33" s="3">
        <v>-0.1633</v>
      </c>
      <c r="O33" s="3">
        <v>-0.16200000000000001</v>
      </c>
      <c r="P33" s="3">
        <v>-0.26750000000000002</v>
      </c>
      <c r="Q33" s="3">
        <v>-0.30719999999999997</v>
      </c>
      <c r="R33" s="3">
        <v>-0.30930000000000002</v>
      </c>
      <c r="S33" s="3">
        <v>-0.2913</v>
      </c>
      <c r="T33" s="3">
        <v>9.5100000000000004E-2</v>
      </c>
      <c r="U33" s="3">
        <v>0.09</v>
      </c>
      <c r="V33" s="3">
        <v>-0.25740000000000002</v>
      </c>
      <c r="W33" s="3">
        <v>-0.14649999999999999</v>
      </c>
      <c r="X33" s="3">
        <v>5.4199999999999998E-2</v>
      </c>
      <c r="Y33" s="3">
        <v>5.8500000000000003E-2</v>
      </c>
      <c r="Z33" s="3">
        <v>2.2800000000000001E-2</v>
      </c>
      <c r="AA33" s="3">
        <v>4.1500000000000002E-2</v>
      </c>
      <c r="AB33" s="3">
        <v>0.1113</v>
      </c>
      <c r="AC33" s="3">
        <v>8.9700000000000002E-2</v>
      </c>
      <c r="AD33" s="3">
        <v>0.13650000000000001</v>
      </c>
      <c r="AE33" s="3">
        <v>0.35089999999999999</v>
      </c>
      <c r="AF33" s="3">
        <v>0.4924</v>
      </c>
      <c r="AG33" s="3">
        <v>0.68700000000000006</v>
      </c>
      <c r="AH33" s="3">
        <v>0.94469999999999998</v>
      </c>
      <c r="AI33" s="3">
        <v>0.65500000000000003</v>
      </c>
      <c r="AJ33" s="3">
        <v>0.96050000000000002</v>
      </c>
      <c r="AK33" s="3">
        <v>1.0619000000000001</v>
      </c>
      <c r="AL33" s="3">
        <v>0.73209999999999997</v>
      </c>
      <c r="AM33" s="3">
        <v>0.75160000000000005</v>
      </c>
      <c r="AN33" s="3">
        <v>0.53759999999999997</v>
      </c>
      <c r="AO33" s="3">
        <v>2.2753999999999999</v>
      </c>
      <c r="AP33" s="3">
        <v>0.32840000000000003</v>
      </c>
    </row>
    <row r="34" spans="1:42" x14ac:dyDescent="0.25">
      <c r="A34" s="3" t="s">
        <v>74</v>
      </c>
      <c r="B34" s="3">
        <v>1852095000</v>
      </c>
      <c r="C34" s="3">
        <v>1863750000</v>
      </c>
      <c r="D34" s="3">
        <v>1873665000</v>
      </c>
      <c r="E34" s="3">
        <v>1882455000</v>
      </c>
      <c r="F34" s="3">
        <v>1889205000</v>
      </c>
      <c r="G34" s="3">
        <v>1900335000</v>
      </c>
      <c r="H34" s="3">
        <v>1935090000</v>
      </c>
      <c r="I34" s="3">
        <v>1966500000</v>
      </c>
      <c r="J34" s="3">
        <v>1990140000</v>
      </c>
      <c r="K34" s="3">
        <v>2099745000</v>
      </c>
      <c r="L34" s="3">
        <v>2354025000</v>
      </c>
      <c r="M34" s="3">
        <v>2325360000</v>
      </c>
      <c r="N34" s="3">
        <v>2431935000</v>
      </c>
      <c r="O34" s="3">
        <v>2478180000</v>
      </c>
      <c r="P34" s="3">
        <v>2509410000</v>
      </c>
      <c r="Q34" s="3">
        <v>2524710000</v>
      </c>
      <c r="R34" s="3">
        <v>2537190000</v>
      </c>
      <c r="S34" s="3">
        <v>2549955000</v>
      </c>
      <c r="T34" s="3">
        <v>2672940000</v>
      </c>
      <c r="U34" s="3">
        <v>2685390000</v>
      </c>
      <c r="V34" s="3">
        <v>2594835000</v>
      </c>
      <c r="W34" s="3">
        <v>2649810000</v>
      </c>
      <c r="X34" s="3">
        <v>2760000000</v>
      </c>
      <c r="Y34" s="3">
        <v>2805000000</v>
      </c>
      <c r="Z34" s="3">
        <v>2985000000</v>
      </c>
      <c r="AA34" s="3">
        <v>3105000000</v>
      </c>
      <c r="AB34" s="3">
        <v>3315000000</v>
      </c>
      <c r="AC34" s="3">
        <v>3372000000</v>
      </c>
      <c r="AD34" s="3">
        <v>3399000000</v>
      </c>
      <c r="AE34" s="3">
        <v>3357000000</v>
      </c>
      <c r="AF34" s="3">
        <v>3369000000</v>
      </c>
      <c r="AG34" s="3">
        <v>3405000000</v>
      </c>
      <c r="AH34" s="3">
        <v>3471000000</v>
      </c>
      <c r="AI34" s="3">
        <v>3465000000</v>
      </c>
      <c r="AJ34" s="3">
        <v>3468000000</v>
      </c>
      <c r="AK34" s="3">
        <v>3471000000</v>
      </c>
      <c r="AL34" s="3">
        <v>3468000000</v>
      </c>
      <c r="AM34" s="3">
        <v>3478000000</v>
      </c>
      <c r="AN34" s="3">
        <v>3493000000</v>
      </c>
      <c r="AO34" s="3">
        <v>3492000000</v>
      </c>
      <c r="AP34" s="3">
        <v>3484000000</v>
      </c>
    </row>
    <row r="35" spans="1:42" x14ac:dyDescent="0.25">
      <c r="A35" s="3" t="s">
        <v>75</v>
      </c>
      <c r="B35" s="3">
        <v>1.4200000000000001E-2</v>
      </c>
      <c r="C35" s="3">
        <v>6.4399999999999999E-2</v>
      </c>
      <c r="D35" s="3">
        <v>5.8000000000000003E-2</v>
      </c>
      <c r="E35" s="3">
        <v>7.6E-3</v>
      </c>
      <c r="F35" s="3">
        <v>-7.9000000000000008E-3</v>
      </c>
      <c r="G35" s="3">
        <v>-6.6000000000000003E-2</v>
      </c>
      <c r="H35" s="3">
        <v>-5.9400000000000001E-2</v>
      </c>
      <c r="I35" s="3">
        <v>-7.4099999999999999E-2</v>
      </c>
      <c r="J35" s="3">
        <v>-6.2E-2</v>
      </c>
      <c r="K35" s="3">
        <v>-2.6599999999999999E-2</v>
      </c>
      <c r="L35" s="3">
        <v>0.17150000000000001</v>
      </c>
      <c r="M35" s="3">
        <v>3.7199999999999997E-2</v>
      </c>
      <c r="N35" s="3">
        <v>5.5899999999999998E-2</v>
      </c>
      <c r="O35" s="3">
        <v>6.59E-2</v>
      </c>
      <c r="P35" s="3">
        <v>-4.7500000000000001E-2</v>
      </c>
      <c r="Q35" s="3">
        <v>-2.98E-2</v>
      </c>
      <c r="R35" s="3">
        <v>-4.1500000000000002E-2</v>
      </c>
      <c r="S35" s="3">
        <v>-2.53E-2</v>
      </c>
      <c r="T35" s="3">
        <v>0.1414</v>
      </c>
      <c r="U35" s="3">
        <v>0.13139999999999999</v>
      </c>
      <c r="V35" s="3">
        <v>-3.0999999999999999E-3</v>
      </c>
      <c r="W35" s="3">
        <v>7.1499999999999994E-2</v>
      </c>
      <c r="X35" s="3">
        <v>0.13439999999999999</v>
      </c>
      <c r="Y35" s="3">
        <v>0.1081</v>
      </c>
      <c r="Z35" s="3">
        <v>0.13969999999999999</v>
      </c>
      <c r="AA35" s="3">
        <v>0.14810000000000001</v>
      </c>
      <c r="AB35" s="3">
        <v>0.1588</v>
      </c>
      <c r="AC35" s="3">
        <v>0.111</v>
      </c>
      <c r="AD35" s="3">
        <v>0.11700000000000001</v>
      </c>
      <c r="AE35" s="3">
        <v>0.16669999999999999</v>
      </c>
      <c r="AF35" s="3">
        <v>0.20100000000000001</v>
      </c>
      <c r="AG35" s="3">
        <v>0.1953</v>
      </c>
      <c r="AH35" s="3">
        <v>0.23899999999999999</v>
      </c>
      <c r="AI35" s="3">
        <v>0.2</v>
      </c>
      <c r="AJ35" s="3">
        <v>0.2165</v>
      </c>
      <c r="AK35" s="3">
        <v>0.2011</v>
      </c>
      <c r="AL35" s="3">
        <v>0.159</v>
      </c>
      <c r="AM35" s="3">
        <v>0.14249999999999999</v>
      </c>
      <c r="AN35" s="3">
        <v>0.12839999999999999</v>
      </c>
      <c r="AO35" s="3">
        <v>0.13100000000000001</v>
      </c>
      <c r="AP35" s="3">
        <v>0.1135</v>
      </c>
    </row>
    <row r="36" spans="1:42" x14ac:dyDescent="0.25">
      <c r="A36" s="3" t="s">
        <v>76</v>
      </c>
      <c r="B36" s="3">
        <v>9.4600000000000004E-2</v>
      </c>
      <c r="C36" s="3">
        <v>-2.2000000000000001E-3</v>
      </c>
      <c r="D36" s="3">
        <v>-3.2899999999999999E-2</v>
      </c>
      <c r="E36" s="3">
        <v>-9.0300000000000005E-2</v>
      </c>
      <c r="F36" s="3">
        <v>-0.14019999999999999</v>
      </c>
      <c r="G36" s="3">
        <v>-0.16700000000000001</v>
      </c>
      <c r="H36" s="3">
        <v>-0.21709999999999999</v>
      </c>
      <c r="I36" s="3">
        <v>-2.46E-2</v>
      </c>
      <c r="J36" s="3">
        <v>-0.21759999999999999</v>
      </c>
      <c r="K36" s="3">
        <v>0.11840000000000001</v>
      </c>
      <c r="L36" s="3">
        <v>0.18429999999999999</v>
      </c>
      <c r="M36" s="3">
        <v>-0.19620000000000001</v>
      </c>
      <c r="N36" s="3">
        <v>-2.5899999999999999E-2</v>
      </c>
      <c r="O36" s="3">
        <v>-7.1800000000000003E-2</v>
      </c>
      <c r="P36" s="3">
        <v>-0.1007</v>
      </c>
      <c r="Q36" s="3">
        <v>0.15490000000000001</v>
      </c>
      <c r="R36" s="3">
        <v>-0.1169</v>
      </c>
      <c r="S36" s="3">
        <v>-3.2399999999999998E-2</v>
      </c>
      <c r="T36" s="3">
        <v>0.20380000000000001</v>
      </c>
      <c r="U36" s="3">
        <v>0.1709</v>
      </c>
      <c r="V36" s="3">
        <v>-0.1409</v>
      </c>
      <c r="W36" s="3">
        <v>0.1361</v>
      </c>
      <c r="X36" s="3">
        <v>0.11990000000000001</v>
      </c>
      <c r="Y36" s="3">
        <v>0.193</v>
      </c>
      <c r="Z36" s="3">
        <v>-7.3499999999999996E-2</v>
      </c>
      <c r="AA36" s="3">
        <v>0.15970000000000001</v>
      </c>
      <c r="AB36" s="3">
        <v>0.27360000000000001</v>
      </c>
      <c r="AC36" s="3">
        <v>0.28100000000000003</v>
      </c>
      <c r="AD36" s="3">
        <v>0.158</v>
      </c>
      <c r="AE36" s="3">
        <v>0.17760000000000001</v>
      </c>
      <c r="AF36" s="3">
        <v>0.2288</v>
      </c>
      <c r="AG36" s="3">
        <v>0.25879999999999997</v>
      </c>
      <c r="AH36" s="3">
        <v>0.21299999999999999</v>
      </c>
      <c r="AI36" s="3">
        <v>0.13880000000000001</v>
      </c>
      <c r="AJ36" s="3">
        <v>0.23769999999999999</v>
      </c>
      <c r="AK36" s="3">
        <v>0.1348</v>
      </c>
      <c r="AL36" s="3">
        <v>0.1077</v>
      </c>
      <c r="AM36" s="3">
        <v>0.123</v>
      </c>
      <c r="AN36" s="3">
        <v>0.14169999999999999</v>
      </c>
      <c r="AO36" s="3">
        <v>0.1736</v>
      </c>
      <c r="AP36" s="3">
        <v>1.14E-2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1"/>
  <sheetViews>
    <sheetView workbookViewId="0"/>
  </sheetViews>
  <sheetFormatPr defaultRowHeight="15" x14ac:dyDescent="0.25"/>
  <sheetData>
    <row r="1" spans="1:11" x14ac:dyDescent="0.25">
      <c r="B1" t="s">
        <v>3</v>
      </c>
      <c r="C1" t="s">
        <v>7</v>
      </c>
      <c r="D1" t="s">
        <v>11</v>
      </c>
      <c r="E1" t="s">
        <v>15</v>
      </c>
      <c r="F1" t="s">
        <v>19</v>
      </c>
      <c r="G1" t="s">
        <v>23</v>
      </c>
      <c r="H1" t="s">
        <v>27</v>
      </c>
      <c r="I1" t="s">
        <v>31</v>
      </c>
      <c r="J1" t="s">
        <v>35</v>
      </c>
      <c r="K1" t="s">
        <v>39</v>
      </c>
    </row>
    <row r="2" spans="1:11" x14ac:dyDescent="0.25">
      <c r="A2" t="s">
        <v>147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966.79</v>
      </c>
      <c r="I2">
        <v>190.4211</v>
      </c>
      <c r="J2">
        <v>26.867799999999999</v>
      </c>
      <c r="K2">
        <v>52.631399999999999</v>
      </c>
    </row>
    <row r="3" spans="1:11" x14ac:dyDescent="0.25">
      <c r="A3" t="s">
        <v>148</v>
      </c>
      <c r="B3">
        <v>8.6618999999999993</v>
      </c>
      <c r="C3">
        <v>7.6045999999999996</v>
      </c>
      <c r="D3">
        <v>4.4714999999999998</v>
      </c>
      <c r="E3">
        <v>4.5251999999999999</v>
      </c>
      <c r="F3">
        <v>2.6459000000000001</v>
      </c>
      <c r="G3">
        <v>3.0196000000000001</v>
      </c>
      <c r="H3">
        <v>20.869700000000002</v>
      </c>
      <c r="I3">
        <v>19.366</v>
      </c>
      <c r="J3">
        <v>4.1535000000000002</v>
      </c>
      <c r="K3">
        <v>8.1478000000000002</v>
      </c>
    </row>
    <row r="4" spans="1:11" x14ac:dyDescent="0.25">
      <c r="A4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69.166200000000003</v>
      </c>
      <c r="H4">
        <v>237.08410000000001</v>
      </c>
      <c r="I4">
        <v>275.96960000000001</v>
      </c>
      <c r="J4">
        <v>39.838999999999999</v>
      </c>
      <c r="K4">
        <v>180.9282</v>
      </c>
    </row>
    <row r="5" spans="1:11" x14ac:dyDescent="0.25">
      <c r="A5" t="s">
        <v>150</v>
      </c>
      <c r="B5">
        <v>-320.63729999999998</v>
      </c>
      <c r="C5">
        <v>-1030.8044</v>
      </c>
      <c r="D5">
        <v>-69.836200000000005</v>
      </c>
      <c r="E5">
        <v>104.429</v>
      </c>
      <c r="F5">
        <v>45.979100000000003</v>
      </c>
      <c r="G5">
        <v>52.0809</v>
      </c>
      <c r="H5">
        <v>218.00120000000001</v>
      </c>
      <c r="I5">
        <v>227.3364</v>
      </c>
      <c r="J5">
        <v>103.2193</v>
      </c>
      <c r="K5">
        <v>180.4314</v>
      </c>
    </row>
    <row r="6" spans="1:11" x14ac:dyDescent="0.25">
      <c r="A6" t="s">
        <v>151</v>
      </c>
      <c r="B6">
        <v>30.386500000000002</v>
      </c>
      <c r="C6">
        <v>28.391999999999999</v>
      </c>
      <c r="D6">
        <v>5.6520000000000001</v>
      </c>
      <c r="E6">
        <v>10.1653</v>
      </c>
      <c r="F6">
        <v>9.8635000000000002</v>
      </c>
      <c r="G6">
        <v>9.9390999999999998</v>
      </c>
      <c r="H6">
        <v>28.521999999999998</v>
      </c>
      <c r="I6">
        <v>33.607500000000002</v>
      </c>
      <c r="J6">
        <v>7.4381000000000004</v>
      </c>
      <c r="K6">
        <v>12.443099999999999</v>
      </c>
    </row>
    <row r="7" spans="1:11" x14ac:dyDescent="0.25">
      <c r="A7" t="s">
        <v>152</v>
      </c>
      <c r="B7">
        <v>30.386500000000002</v>
      </c>
      <c r="C7">
        <v>28.7317</v>
      </c>
      <c r="D7">
        <v>6.0637999999999996</v>
      </c>
      <c r="E7">
        <v>11.056100000000001</v>
      </c>
      <c r="F7">
        <v>10.502000000000001</v>
      </c>
      <c r="G7">
        <v>10.709300000000001</v>
      </c>
      <c r="H7">
        <v>29.179600000000001</v>
      </c>
      <c r="I7">
        <v>34.110100000000003</v>
      </c>
      <c r="J7">
        <v>7.5056000000000003</v>
      </c>
      <c r="K7">
        <v>12.5284</v>
      </c>
    </row>
    <row r="8" spans="1:11" x14ac:dyDescent="0.25">
      <c r="A8" t="s">
        <v>153</v>
      </c>
      <c r="B8">
        <v>8.8383000000000003</v>
      </c>
      <c r="C8">
        <v>7.9695999999999998</v>
      </c>
      <c r="D8">
        <v>4.9759000000000002</v>
      </c>
      <c r="E8">
        <v>5.1026999999999996</v>
      </c>
      <c r="F8">
        <v>3.0230000000000001</v>
      </c>
      <c r="G8">
        <v>3.3220999999999998</v>
      </c>
      <c r="H8">
        <v>20.637599999999999</v>
      </c>
      <c r="I8">
        <v>19.1708</v>
      </c>
      <c r="J8">
        <v>3.9251999999999998</v>
      </c>
      <c r="K8">
        <v>7.9032999999999998</v>
      </c>
    </row>
    <row r="9" spans="1:11" x14ac:dyDescent="0.25">
      <c r="A9" t="s">
        <v>154</v>
      </c>
      <c r="B9">
        <v>245.8604</v>
      </c>
      <c r="C9">
        <v>0</v>
      </c>
      <c r="D9">
        <v>93.0214</v>
      </c>
      <c r="E9">
        <v>631.60919999999999</v>
      </c>
      <c r="F9">
        <v>38.802100000000003</v>
      </c>
      <c r="G9">
        <v>39.161299999999997</v>
      </c>
      <c r="H9">
        <v>150.79419999999999</v>
      </c>
      <c r="I9">
        <v>109.3738</v>
      </c>
      <c r="J9">
        <v>18.3734</v>
      </c>
      <c r="K9">
        <v>56.4116</v>
      </c>
    </row>
    <row r="10" spans="1:11" x14ac:dyDescent="0.25">
      <c r="A10" t="s">
        <v>155</v>
      </c>
      <c r="B10">
        <v>-493.01710000000003</v>
      </c>
      <c r="C10">
        <v>-61.478200000000001</v>
      </c>
      <c r="D10">
        <v>-281.28910000000002</v>
      </c>
      <c r="E10">
        <v>-983.6558</v>
      </c>
      <c r="F10">
        <v>30.923400000000001</v>
      </c>
      <c r="G10">
        <v>33.950600000000001</v>
      </c>
      <c r="H10">
        <v>109.5116</v>
      </c>
      <c r="I10">
        <v>89.748000000000005</v>
      </c>
      <c r="J10">
        <v>21.7164</v>
      </c>
      <c r="K10">
        <v>57.6967</v>
      </c>
    </row>
    <row r="11" spans="1:11" x14ac:dyDescent="0.25">
      <c r="A11" t="s">
        <v>156</v>
      </c>
      <c r="B11">
        <v>-27.518999999999998</v>
      </c>
      <c r="C11">
        <v>-14.9329</v>
      </c>
      <c r="D11">
        <v>-24.797799999999999</v>
      </c>
      <c r="E11">
        <v>-17.2621</v>
      </c>
      <c r="F11">
        <v>-21625.736700000001</v>
      </c>
      <c r="G11">
        <v>76.096299999999999</v>
      </c>
      <c r="H11">
        <v>234.44800000000001</v>
      </c>
      <c r="I11">
        <v>273.18830000000003</v>
      </c>
      <c r="J11">
        <v>37.648899999999998</v>
      </c>
      <c r="K11">
        <v>175.49979999999999</v>
      </c>
    </row>
    <row r="12" spans="1:11" x14ac:dyDescent="0.25">
      <c r="A12" t="s">
        <v>157</v>
      </c>
      <c r="B12">
        <v>1.0205</v>
      </c>
      <c r="C12">
        <v>0.49390000000000001</v>
      </c>
      <c r="D12">
        <v>0.68610000000000004</v>
      </c>
      <c r="E12">
        <v>0.5262</v>
      </c>
      <c r="F12">
        <v>0.48309999999999997</v>
      </c>
      <c r="G12">
        <v>0.7117</v>
      </c>
      <c r="H12">
        <v>1.4927999999999999</v>
      </c>
      <c r="I12">
        <v>0.99570000000000003</v>
      </c>
      <c r="J12">
        <v>0.94110000000000005</v>
      </c>
      <c r="K12">
        <v>1.1341000000000001</v>
      </c>
    </row>
    <row r="13" spans="1:11" x14ac:dyDescent="0.25">
      <c r="A13" t="s">
        <v>158</v>
      </c>
      <c r="B13">
        <v>1.5092000000000001</v>
      </c>
      <c r="C13">
        <v>0.98970000000000002</v>
      </c>
      <c r="D13">
        <v>1.0743</v>
      </c>
      <c r="E13">
        <v>0.85609999999999997</v>
      </c>
      <c r="F13">
        <v>0.83130000000000004</v>
      </c>
      <c r="G13">
        <v>1.1346000000000001</v>
      </c>
      <c r="H13">
        <v>1.8751</v>
      </c>
      <c r="I13">
        <v>1.3753</v>
      </c>
      <c r="J13">
        <v>1.532</v>
      </c>
      <c r="K13">
        <v>1.7259</v>
      </c>
    </row>
    <row r="14" spans="1:11" x14ac:dyDescent="0.25">
      <c r="A14" t="s">
        <v>159</v>
      </c>
      <c r="B14">
        <v>4.9089999999999998</v>
      </c>
      <c r="C14">
        <v>-6.8373999999999997</v>
      </c>
      <c r="D14">
        <v>9.4285999999999994</v>
      </c>
      <c r="E14">
        <v>71.491600000000005</v>
      </c>
      <c r="F14">
        <v>4.8403</v>
      </c>
      <c r="G14">
        <v>3.5663999999999998</v>
      </c>
      <c r="H14">
        <v>-1.6956</v>
      </c>
      <c r="I14">
        <v>-1.1134999999999999</v>
      </c>
      <c r="J14">
        <v>-1.0688</v>
      </c>
      <c r="K14">
        <v>-1.9352</v>
      </c>
    </row>
    <row r="15" spans="1:11" x14ac:dyDescent="0.25">
      <c r="A15" t="s">
        <v>160</v>
      </c>
      <c r="B15">
        <v>0.42670000000000002</v>
      </c>
      <c r="C15">
        <v>0.3342</v>
      </c>
      <c r="D15">
        <v>0.31019999999999998</v>
      </c>
      <c r="E15">
        <v>0.36</v>
      </c>
      <c r="F15">
        <v>0.40260000000000001</v>
      </c>
      <c r="G15">
        <v>0.39939999999999998</v>
      </c>
      <c r="H15">
        <v>0.23139999999999999</v>
      </c>
      <c r="I15">
        <v>0.1159</v>
      </c>
      <c r="J15">
        <v>4.3499999999999997E-2</v>
      </c>
      <c r="K15">
        <v>2.6800000000000001E-2</v>
      </c>
    </row>
    <row r="16" spans="1:11" x14ac:dyDescent="0.25">
      <c r="A16" t="s">
        <v>161</v>
      </c>
      <c r="B16">
        <v>2.7290000000000001</v>
      </c>
      <c r="C16">
        <v>2.488</v>
      </c>
      <c r="D16">
        <v>1.2693000000000001</v>
      </c>
      <c r="E16">
        <v>1.9704999999999999</v>
      </c>
      <c r="F16">
        <v>2.0796000000000001</v>
      </c>
      <c r="G16">
        <v>1.8352999999999999</v>
      </c>
      <c r="H16">
        <v>0.52290000000000003</v>
      </c>
      <c r="I16">
        <v>0.23219999999999999</v>
      </c>
      <c r="J16">
        <v>7.8799999999999995E-2</v>
      </c>
      <c r="K16">
        <v>4.5100000000000001E-2</v>
      </c>
    </row>
    <row r="17" spans="1:11" x14ac:dyDescent="0.25">
      <c r="A17" t="s">
        <v>162</v>
      </c>
      <c r="B17">
        <v>0.77559999999999996</v>
      </c>
      <c r="C17">
        <v>0.58220000000000005</v>
      </c>
      <c r="D17">
        <v>0.4556</v>
      </c>
      <c r="E17">
        <v>0.45829999999999999</v>
      </c>
      <c r="F17">
        <v>0.73499999999999999</v>
      </c>
      <c r="G17">
        <v>0.76749999999999996</v>
      </c>
      <c r="H17">
        <v>0.72950000000000004</v>
      </c>
      <c r="I17">
        <v>0.94199999999999995</v>
      </c>
      <c r="J17">
        <v>1.1276999999999999</v>
      </c>
      <c r="K17">
        <v>1.0243</v>
      </c>
    </row>
    <row r="18" spans="1:11" x14ac:dyDescent="0.25">
      <c r="A18" t="s">
        <v>163</v>
      </c>
      <c r="B18">
        <v>0.19500000000000001</v>
      </c>
      <c r="C18">
        <v>0.59019999999999995</v>
      </c>
      <c r="D18">
        <v>0.1835</v>
      </c>
      <c r="E18">
        <v>3.1099999999999999E-2</v>
      </c>
      <c r="F18">
        <v>-2.1496</v>
      </c>
      <c r="G18">
        <v>-2.79</v>
      </c>
      <c r="H18">
        <v>8.6129999999999995</v>
      </c>
      <c r="I18">
        <v>2.0813000000000001</v>
      </c>
      <c r="J18">
        <v>1.1701999999999999</v>
      </c>
      <c r="K18">
        <v>0.88380000000000003</v>
      </c>
    </row>
    <row r="19" spans="1:11" x14ac:dyDescent="0.25">
      <c r="A19" t="s">
        <v>164</v>
      </c>
      <c r="B19">
        <v>-3.2151000000000001</v>
      </c>
      <c r="C19">
        <v>-3.2654999999999998</v>
      </c>
      <c r="D19">
        <v>-1.2294</v>
      </c>
      <c r="E19">
        <v>-1.9774</v>
      </c>
      <c r="F19">
        <v>-1.0199</v>
      </c>
      <c r="G19">
        <v>-0.61839999999999995</v>
      </c>
      <c r="H19">
        <v>-1.3638999999999999</v>
      </c>
      <c r="I19">
        <v>-2.6486000000000001</v>
      </c>
      <c r="J19">
        <v>-1.6629</v>
      </c>
      <c r="K19">
        <v>-1.9066000000000001</v>
      </c>
    </row>
    <row r="20" spans="1:11" x14ac:dyDescent="0.25">
      <c r="A20" t="s">
        <v>194</v>
      </c>
      <c r="B20">
        <v>0.16489999999999999</v>
      </c>
      <c r="C20">
        <v>0.14710000000000001</v>
      </c>
      <c r="D20">
        <v>0.1741</v>
      </c>
      <c r="E20">
        <v>0.17219999999999999</v>
      </c>
      <c r="F20">
        <v>0.18179999999999999</v>
      </c>
      <c r="G20">
        <v>0.2072</v>
      </c>
      <c r="H20">
        <v>0.1822</v>
      </c>
      <c r="I20">
        <v>0.1542</v>
      </c>
      <c r="J20">
        <v>0.15909999999999999</v>
      </c>
      <c r="K20">
        <v>0.157</v>
      </c>
    </row>
    <row r="21" spans="1:11" x14ac:dyDescent="0.25">
      <c r="A21" t="s">
        <v>165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195</v>
      </c>
      <c r="B22">
        <v>-0.3725</v>
      </c>
      <c r="C22">
        <v>-0.89070000000000005</v>
      </c>
      <c r="D22">
        <v>-0.20380000000000001</v>
      </c>
      <c r="E22">
        <v>-0.36430000000000001</v>
      </c>
      <c r="F22">
        <v>-0.17760000000000001</v>
      </c>
      <c r="G22">
        <v>-0.13039999999999999</v>
      </c>
      <c r="H22">
        <v>4.5199999999999997E-2</v>
      </c>
      <c r="I22">
        <v>0.20430000000000001</v>
      </c>
      <c r="J22">
        <v>0.32900000000000001</v>
      </c>
      <c r="K22">
        <v>0.27560000000000001</v>
      </c>
    </row>
    <row r="23" spans="1:11" x14ac:dyDescent="0.25">
      <c r="A23" t="s">
        <v>196</v>
      </c>
      <c r="B23">
        <v>-7.1300000000000002E-2</v>
      </c>
      <c r="C23">
        <v>-0.12790000000000001</v>
      </c>
      <c r="D23">
        <v>-4.3900000000000002E-2</v>
      </c>
      <c r="E23">
        <v>-7.6499999999999999E-2</v>
      </c>
      <c r="F23">
        <v>-3.3399999999999999E-2</v>
      </c>
      <c r="G23">
        <v>-2.69E-2</v>
      </c>
      <c r="H23">
        <v>1.6E-2</v>
      </c>
      <c r="I23">
        <v>9.6699999999999994E-2</v>
      </c>
      <c r="J23">
        <v>0.17419999999999999</v>
      </c>
      <c r="K23">
        <v>0.1588</v>
      </c>
    </row>
    <row r="24" spans="1:11" x14ac:dyDescent="0.25">
      <c r="A24" t="s">
        <v>197</v>
      </c>
      <c r="B24">
        <v>-7.9000000000000001E-2</v>
      </c>
      <c r="C24">
        <v>-0.1749</v>
      </c>
      <c r="D24">
        <v>-4.5999999999999999E-2</v>
      </c>
      <c r="E24">
        <v>-8.48E-2</v>
      </c>
      <c r="F24">
        <v>-1.7500000000000002E-2</v>
      </c>
      <c r="G24">
        <v>-2.8999999999999998E-3</v>
      </c>
      <c r="H24">
        <v>7.9100000000000004E-2</v>
      </c>
      <c r="I24">
        <v>0.1988</v>
      </c>
      <c r="J24">
        <v>0.31740000000000002</v>
      </c>
      <c r="K24">
        <v>0.1497</v>
      </c>
    </row>
    <row r="25" spans="1:11" x14ac:dyDescent="0.25">
      <c r="A25" t="s">
        <v>198</v>
      </c>
      <c r="B25">
        <v>-0.35439999999999999</v>
      </c>
      <c r="C25">
        <v>-0.78559999999999997</v>
      </c>
      <c r="D25">
        <v>-0.38009999999999999</v>
      </c>
      <c r="E25">
        <v>-0.52890000000000004</v>
      </c>
      <c r="F25">
        <v>-0.42720000000000002</v>
      </c>
      <c r="G25">
        <v>-0.29120000000000001</v>
      </c>
      <c r="H25">
        <v>-0.12479999999999999</v>
      </c>
      <c r="I25">
        <v>-0.1321</v>
      </c>
      <c r="J25">
        <v>-0.12379999999999999</v>
      </c>
      <c r="K25">
        <v>-0.17280000000000001</v>
      </c>
    </row>
    <row r="26" spans="1:11" x14ac:dyDescent="0.25">
      <c r="A26" t="s">
        <v>199</v>
      </c>
      <c r="B26">
        <v>-0.1013</v>
      </c>
      <c r="C26">
        <v>-0.26340000000000002</v>
      </c>
      <c r="D26">
        <v>-0.1052</v>
      </c>
      <c r="E26">
        <v>-0.21990000000000001</v>
      </c>
      <c r="F26">
        <v>-0.1012</v>
      </c>
      <c r="G26">
        <v>-7.2900000000000006E-2</v>
      </c>
      <c r="H26">
        <v>2.7400000000000001E-2</v>
      </c>
      <c r="I26">
        <v>0.2102</v>
      </c>
      <c r="J26">
        <v>0.33329999999999999</v>
      </c>
      <c r="K26">
        <v>0.29649999999999999</v>
      </c>
    </row>
    <row r="27" spans="1:11" x14ac:dyDescent="0.25">
      <c r="A27" t="s">
        <v>200</v>
      </c>
      <c r="B27">
        <v>23.200600000000001</v>
      </c>
      <c r="C27">
        <v>20.456700000000001</v>
      </c>
      <c r="D27">
        <v>20.955100000000002</v>
      </c>
      <c r="E27">
        <v>23.1813</v>
      </c>
      <c r="F27">
        <v>29.310700000000001</v>
      </c>
      <c r="G27">
        <v>21.626000000000001</v>
      </c>
      <c r="H27">
        <v>19.648599999999998</v>
      </c>
      <c r="I27">
        <v>28.3354</v>
      </c>
      <c r="J27">
        <v>33.488999999999997</v>
      </c>
      <c r="K27">
        <v>29.960699999999999</v>
      </c>
    </row>
    <row r="28" spans="1:11" x14ac:dyDescent="0.25">
      <c r="A28" t="s">
        <v>201</v>
      </c>
      <c r="B28">
        <v>4.2826000000000004</v>
      </c>
      <c r="C28">
        <v>3.6863999999999999</v>
      </c>
      <c r="D28">
        <v>3.8904000000000001</v>
      </c>
      <c r="E28">
        <v>4.4869000000000003</v>
      </c>
      <c r="F28">
        <v>6.0114999999999998</v>
      </c>
      <c r="G28">
        <v>5.7160000000000002</v>
      </c>
      <c r="H28">
        <v>5.0715000000000003</v>
      </c>
      <c r="I28">
        <v>5.0034000000000001</v>
      </c>
      <c r="J28">
        <v>4.7949999999999999</v>
      </c>
      <c r="K28">
        <v>5.33</v>
      </c>
    </row>
    <row r="29" spans="1:11" x14ac:dyDescent="0.25">
      <c r="A29" t="s">
        <v>202</v>
      </c>
      <c r="B29">
        <v>3.5806</v>
      </c>
      <c r="C29">
        <v>2.7986</v>
      </c>
      <c r="D29">
        <v>3.2288999999999999</v>
      </c>
      <c r="E29">
        <v>4.4036</v>
      </c>
      <c r="F29">
        <v>6.4795999999999996</v>
      </c>
      <c r="G29">
        <v>6.1542000000000003</v>
      </c>
      <c r="H29">
        <v>6.5087999999999999</v>
      </c>
      <c r="I29">
        <v>8.1593</v>
      </c>
      <c r="J29">
        <v>6.5185000000000004</v>
      </c>
      <c r="K29">
        <v>5.9786999999999999</v>
      </c>
    </row>
    <row r="30" spans="1:11" x14ac:dyDescent="0.25">
      <c r="A30" t="s">
        <v>203</v>
      </c>
      <c r="B30">
        <v>25.860299999999999</v>
      </c>
      <c r="C30">
        <v>15.242699999999999</v>
      </c>
      <c r="D30">
        <v>26.026199999999999</v>
      </c>
      <c r="E30">
        <v>15.9975</v>
      </c>
      <c r="F30">
        <v>16.1402</v>
      </c>
      <c r="G30">
        <v>19.662299999999998</v>
      </c>
      <c r="H30">
        <v>21.828700000000001</v>
      </c>
      <c r="I30">
        <v>12.973000000000001</v>
      </c>
      <c r="J30">
        <v>13.226800000000001</v>
      </c>
      <c r="K30">
        <v>13.231199999999999</v>
      </c>
    </row>
    <row r="31" spans="1:11" x14ac:dyDescent="0.25">
      <c r="A31" t="s">
        <v>204</v>
      </c>
      <c r="B31">
        <v>122.5675</v>
      </c>
      <c r="C31">
        <v>107.09099999999999</v>
      </c>
      <c r="D31">
        <v>125.72490000000001</v>
      </c>
      <c r="E31">
        <v>91.489199999999997</v>
      </c>
      <c r="F31">
        <v>71.348799999999997</v>
      </c>
      <c r="G31">
        <v>67.112700000000004</v>
      </c>
      <c r="H31">
        <v>88.677999999999997</v>
      </c>
      <c r="I31">
        <v>90.984499999999997</v>
      </c>
      <c r="J31">
        <v>91.868799999999993</v>
      </c>
      <c r="K31">
        <v>66.579599999999999</v>
      </c>
    </row>
    <row r="32" spans="1:11" x14ac:dyDescent="0.25">
      <c r="A32" t="s">
        <v>205</v>
      </c>
      <c r="B32">
        <v>150.25409999999999</v>
      </c>
      <c r="C32">
        <v>149.3699</v>
      </c>
      <c r="D32">
        <v>139.72190000000001</v>
      </c>
      <c r="E32">
        <v>86.639200000000002</v>
      </c>
      <c r="F32">
        <v>65.230199999999996</v>
      </c>
      <c r="G32">
        <v>63.215200000000003</v>
      </c>
      <c r="H32">
        <v>60.1006</v>
      </c>
      <c r="I32">
        <v>52.249200000000002</v>
      </c>
      <c r="J32">
        <v>77.319100000000006</v>
      </c>
      <c r="K32">
        <v>62.865600000000001</v>
      </c>
    </row>
    <row r="33" spans="1:11" x14ac:dyDescent="0.25">
      <c r="A33" t="s">
        <v>166</v>
      </c>
      <c r="B33">
        <v>0.14530000000000001</v>
      </c>
      <c r="C33">
        <v>0.1774</v>
      </c>
      <c r="D33">
        <v>0.1192</v>
      </c>
      <c r="E33">
        <v>0.1172</v>
      </c>
      <c r="F33">
        <v>6.8000000000000005E-2</v>
      </c>
      <c r="G33">
        <v>5.4600000000000003E-2</v>
      </c>
      <c r="H33">
        <v>4.7300000000000002E-2</v>
      </c>
      <c r="I33">
        <v>4.82E-2</v>
      </c>
      <c r="J33">
        <v>3.7699999999999997E-2</v>
      </c>
      <c r="K33">
        <v>4.1000000000000002E-2</v>
      </c>
    </row>
    <row r="34" spans="1:11" x14ac:dyDescent="0.25">
      <c r="A34" t="s">
        <v>167</v>
      </c>
      <c r="B34">
        <v>0.18870000000000001</v>
      </c>
      <c r="C34">
        <v>0.22789999999999999</v>
      </c>
      <c r="D34">
        <v>0.2046</v>
      </c>
      <c r="E34">
        <v>0.21060000000000001</v>
      </c>
      <c r="F34">
        <v>0.1321</v>
      </c>
      <c r="G34">
        <v>0.1077</v>
      </c>
      <c r="H34">
        <v>9.9699999999999997E-2</v>
      </c>
      <c r="I34">
        <v>8.3900000000000002E-2</v>
      </c>
      <c r="J34">
        <v>4.8399999999999999E-2</v>
      </c>
      <c r="K34">
        <v>4.9599999999999998E-2</v>
      </c>
    </row>
    <row r="35" spans="1:11" x14ac:dyDescent="0.25">
      <c r="A35" t="s">
        <v>168</v>
      </c>
      <c r="B35">
        <v>0</v>
      </c>
      <c r="C35">
        <v>1.6000000000000001E-3</v>
      </c>
      <c r="D35">
        <v>1.66E-2</v>
      </c>
      <c r="E35">
        <v>1.47E-2</v>
      </c>
      <c r="F35">
        <v>1.18E-2</v>
      </c>
      <c r="G35">
        <v>1.5699999999999999E-2</v>
      </c>
      <c r="H35">
        <v>0.01</v>
      </c>
      <c r="I35">
        <v>7.4000000000000003E-3</v>
      </c>
      <c r="J35">
        <v>5.0000000000000001E-3</v>
      </c>
      <c r="K35">
        <v>4.0000000000000001E-3</v>
      </c>
    </row>
    <row r="36" spans="1:11" x14ac:dyDescent="0.25">
      <c r="A36" t="s">
        <v>169</v>
      </c>
      <c r="B36">
        <v>4.8899999999999999E-2</v>
      </c>
      <c r="C36">
        <v>4.8899999999999999E-2</v>
      </c>
      <c r="D36">
        <v>4.7699999999999999E-2</v>
      </c>
      <c r="E36">
        <v>3.9699999999999999E-2</v>
      </c>
      <c r="F36">
        <v>3.49E-2</v>
      </c>
      <c r="G36">
        <v>3.6499999999999998E-2</v>
      </c>
      <c r="H36">
        <v>5.5E-2</v>
      </c>
      <c r="I36">
        <v>3.9399999999999998E-2</v>
      </c>
      <c r="J36">
        <v>1.9199999999999998E-2</v>
      </c>
      <c r="K36">
        <v>1.8700000000000001E-2</v>
      </c>
    </row>
    <row r="37" spans="1:11" x14ac:dyDescent="0.25">
      <c r="A37" t="s">
        <v>170</v>
      </c>
      <c r="B37">
        <v>-6.2799999999999995E-2</v>
      </c>
      <c r="C37">
        <v>-0.1366</v>
      </c>
      <c r="D37">
        <v>-0.34710000000000002</v>
      </c>
      <c r="E37">
        <v>-0.31669999999999998</v>
      </c>
      <c r="F37">
        <v>-0.27610000000000001</v>
      </c>
      <c r="G37">
        <v>-0.1986</v>
      </c>
      <c r="H37">
        <v>-3.5999999999999999E-3</v>
      </c>
      <c r="I37">
        <v>-3.8999999999999998E-3</v>
      </c>
      <c r="J37">
        <v>1.2E-2</v>
      </c>
      <c r="K37">
        <v>8.0999999999999996E-3</v>
      </c>
    </row>
    <row r="38" spans="1:11" x14ac:dyDescent="0.25">
      <c r="A38" t="s">
        <v>171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6.7191000000000001</v>
      </c>
      <c r="I38">
        <v>20.8871</v>
      </c>
      <c r="J38">
        <v>36.271799999999999</v>
      </c>
      <c r="K38">
        <v>46.0458</v>
      </c>
    </row>
    <row r="39" spans="1:11" x14ac:dyDescent="0.25">
      <c r="A39" t="s">
        <v>172</v>
      </c>
      <c r="B39">
        <v>-1.06E-2</v>
      </c>
      <c r="C39">
        <v>-2.87E-2</v>
      </c>
      <c r="D39">
        <v>-2.23E-2</v>
      </c>
      <c r="E39">
        <v>-3.6799999999999999E-2</v>
      </c>
      <c r="F39">
        <v>-1.7399999999999999E-2</v>
      </c>
      <c r="G39">
        <v>-1.2E-2</v>
      </c>
      <c r="H39">
        <v>1E-3</v>
      </c>
      <c r="I39">
        <v>5.3E-3</v>
      </c>
      <c r="J39">
        <v>3.7199999999999997E-2</v>
      </c>
      <c r="K39">
        <v>1.9E-2</v>
      </c>
    </row>
    <row r="40" spans="1:11" x14ac:dyDescent="0.25">
      <c r="A40" t="s">
        <v>173</v>
      </c>
      <c r="B40">
        <v>-3.7100000000000001E-2</v>
      </c>
      <c r="C40">
        <v>-7.0199999999999999E-2</v>
      </c>
      <c r="D40">
        <v>-4.4900000000000002E-2</v>
      </c>
      <c r="E40">
        <v>-6.5299999999999997E-2</v>
      </c>
      <c r="F40">
        <v>-1E-4</v>
      </c>
      <c r="G40">
        <v>1.4500000000000001E-2</v>
      </c>
      <c r="H40">
        <v>4.1999999999999997E-3</v>
      </c>
      <c r="I40">
        <v>3.5999999999999999E-3</v>
      </c>
      <c r="J40">
        <v>2.5100000000000001E-2</v>
      </c>
      <c r="K40">
        <v>5.4999999999999997E-3</v>
      </c>
    </row>
    <row r="41" spans="1:11" x14ac:dyDescent="0.25">
      <c r="A41" t="s">
        <v>174</v>
      </c>
      <c r="B41">
        <v>1.7121</v>
      </c>
      <c r="C41">
        <v>2.1040000000000001</v>
      </c>
      <c r="D41">
        <v>3.2360000000000002</v>
      </c>
      <c r="E41">
        <v>4.7225000000000001</v>
      </c>
      <c r="F41">
        <v>8.3864999999999998</v>
      </c>
      <c r="G41">
        <v>9.2363999999999997</v>
      </c>
      <c r="H41">
        <v>11.270899999999999</v>
      </c>
      <c r="I41">
        <v>18.189599999999999</v>
      </c>
      <c r="J41">
        <v>26.026199999999999</v>
      </c>
      <c r="K41">
        <v>30.4893</v>
      </c>
    </row>
    <row r="42" spans="1:11" x14ac:dyDescent="0.25">
      <c r="A42" t="s">
        <v>175</v>
      </c>
      <c r="B42">
        <v>-3.0700000000000002E-2</v>
      </c>
      <c r="C42">
        <v>-0.2727</v>
      </c>
      <c r="D42">
        <v>-5.7200000000000001E-2</v>
      </c>
      <c r="E42">
        <v>-2.4500000000000001E-2</v>
      </c>
      <c r="F42">
        <v>0.81989999999999996</v>
      </c>
      <c r="G42">
        <v>0.90380000000000005</v>
      </c>
      <c r="H42">
        <v>2.1240000000000001</v>
      </c>
      <c r="I42">
        <v>3.8854000000000002</v>
      </c>
      <c r="J42">
        <v>4.7042000000000002</v>
      </c>
      <c r="K42">
        <v>4.1764000000000001</v>
      </c>
    </row>
    <row r="43" spans="1:11" x14ac:dyDescent="0.25">
      <c r="A43" t="s">
        <v>176</v>
      </c>
      <c r="B43">
        <v>-0.51919999999999999</v>
      </c>
      <c r="C43">
        <v>-0.85009999999999997</v>
      </c>
      <c r="D43">
        <v>-0.59209999999999996</v>
      </c>
      <c r="E43">
        <v>-1.3714999999999999</v>
      </c>
      <c r="F43">
        <v>-0.82099999999999995</v>
      </c>
      <c r="G43">
        <v>-0.50060000000000004</v>
      </c>
      <c r="H43">
        <v>-1.1318999999999999</v>
      </c>
      <c r="I43">
        <v>-2.6055999999999999</v>
      </c>
      <c r="J43">
        <v>-1.9906999999999999</v>
      </c>
      <c r="K43">
        <v>-2.8033999999999999</v>
      </c>
    </row>
    <row r="44" spans="1:11" x14ac:dyDescent="0.25">
      <c r="A44" t="s">
        <v>177</v>
      </c>
      <c r="B44">
        <v>-0.54990000000000006</v>
      </c>
      <c r="C44">
        <v>-1.1229</v>
      </c>
      <c r="D44">
        <v>-0.64929999999999999</v>
      </c>
      <c r="E44">
        <v>-1.3959999999999999</v>
      </c>
      <c r="F44">
        <v>-1.1999999999999999E-3</v>
      </c>
      <c r="G44">
        <v>0.4032</v>
      </c>
      <c r="H44">
        <v>0.99209999999999998</v>
      </c>
      <c r="I44">
        <v>1.2798</v>
      </c>
      <c r="J44">
        <v>2.7134</v>
      </c>
      <c r="K44">
        <v>1.373</v>
      </c>
    </row>
    <row r="45" spans="1:11" x14ac:dyDescent="0.25">
      <c r="A45" t="s">
        <v>178</v>
      </c>
      <c r="B45">
        <v>1.0297000000000001</v>
      </c>
      <c r="C45">
        <v>0.63419999999999999</v>
      </c>
      <c r="D45">
        <v>1.6173999999999999</v>
      </c>
      <c r="E45">
        <v>1.415</v>
      </c>
      <c r="F45">
        <v>1.5158</v>
      </c>
      <c r="G45">
        <v>2.3555000000000001</v>
      </c>
      <c r="H45">
        <v>6.9278000000000004</v>
      </c>
      <c r="I45">
        <v>5.9840999999999998</v>
      </c>
      <c r="J45">
        <v>7.0879000000000003</v>
      </c>
      <c r="K45">
        <v>9.1663999999999994</v>
      </c>
    </row>
    <row r="46" spans="1:11" x14ac:dyDescent="0.25">
      <c r="A46" t="s">
        <v>179</v>
      </c>
      <c r="B46">
        <v>0.48799999999999999</v>
      </c>
      <c r="C46">
        <v>0.5635</v>
      </c>
      <c r="D46">
        <v>2.5602</v>
      </c>
      <c r="E46">
        <v>2.1021999999999998</v>
      </c>
      <c r="F46">
        <v>2.2496999999999998</v>
      </c>
      <c r="G46">
        <v>2.8060999999999998</v>
      </c>
      <c r="H46">
        <v>8.2469999999999999</v>
      </c>
      <c r="I46">
        <v>10.4816</v>
      </c>
      <c r="J46">
        <v>14.533200000000001</v>
      </c>
      <c r="K46">
        <v>19.964400000000001</v>
      </c>
    </row>
    <row r="47" spans="1:11" x14ac:dyDescent="0.25">
      <c r="A47" t="s">
        <v>180</v>
      </c>
      <c r="B47">
        <v>1.3319000000000001</v>
      </c>
      <c r="C47">
        <v>1.4020999999999999</v>
      </c>
      <c r="D47">
        <v>3.2494999999999998</v>
      </c>
      <c r="E47">
        <v>4.1425000000000001</v>
      </c>
      <c r="F47">
        <v>4.6783999999999999</v>
      </c>
      <c r="G47">
        <v>5.1498999999999997</v>
      </c>
      <c r="H47">
        <v>4.3124000000000002</v>
      </c>
      <c r="I47">
        <v>2.4339</v>
      </c>
      <c r="J47">
        <v>1.145</v>
      </c>
      <c r="K47">
        <v>0.90010000000000001</v>
      </c>
    </row>
    <row r="48" spans="1:11" x14ac:dyDescent="0.25">
      <c r="A48" t="s">
        <v>181</v>
      </c>
      <c r="B48">
        <v>0.48799999999999999</v>
      </c>
      <c r="C48">
        <v>0.5635</v>
      </c>
      <c r="D48">
        <v>2.5602</v>
      </c>
      <c r="E48">
        <v>2.1021999999999998</v>
      </c>
      <c r="F48">
        <v>2.2496999999999998</v>
      </c>
      <c r="G48">
        <v>2.8060999999999998</v>
      </c>
      <c r="H48">
        <v>8.2469999999999999</v>
      </c>
      <c r="I48">
        <v>10.4816</v>
      </c>
      <c r="J48">
        <v>14.533200000000001</v>
      </c>
      <c r="K48">
        <v>19.964400000000001</v>
      </c>
    </row>
    <row r="49" spans="1:11" x14ac:dyDescent="0.25">
      <c r="A49" t="s">
        <v>182</v>
      </c>
      <c r="B49">
        <v>-1027222000</v>
      </c>
      <c r="C49">
        <v>-2159349000</v>
      </c>
      <c r="D49">
        <v>-1404631000</v>
      </c>
      <c r="E49">
        <v>-3476000000</v>
      </c>
      <c r="F49">
        <v>-3000000</v>
      </c>
      <c r="G49">
        <v>1073000000</v>
      </c>
      <c r="H49">
        <v>2776000000</v>
      </c>
      <c r="I49">
        <v>3787000000</v>
      </c>
      <c r="J49">
        <v>8493000000</v>
      </c>
      <c r="K49">
        <v>4358000000</v>
      </c>
    </row>
    <row r="50" spans="1:11" x14ac:dyDescent="0.25">
      <c r="A50" t="s">
        <v>183</v>
      </c>
      <c r="B50">
        <v>1072907000</v>
      </c>
      <c r="C50">
        <v>-29029000</v>
      </c>
      <c r="D50">
        <v>432791000</v>
      </c>
      <c r="E50">
        <v>-1104150000</v>
      </c>
      <c r="F50">
        <v>-1686000000</v>
      </c>
      <c r="G50">
        <v>1436000000</v>
      </c>
      <c r="H50">
        <v>12469000000</v>
      </c>
      <c r="I50">
        <v>7395000000</v>
      </c>
      <c r="J50">
        <v>14208000000</v>
      </c>
      <c r="K50">
        <v>20868000000</v>
      </c>
    </row>
    <row r="51" spans="1:11" x14ac:dyDescent="0.25">
      <c r="A51" t="s">
        <v>184</v>
      </c>
      <c r="B51">
        <v>-969885000</v>
      </c>
      <c r="C51">
        <v>-1634850000</v>
      </c>
      <c r="D51">
        <v>-1280802000</v>
      </c>
      <c r="E51">
        <v>-3415000000</v>
      </c>
      <c r="F51">
        <v>-2101000000</v>
      </c>
      <c r="G51">
        <v>-1332000000</v>
      </c>
      <c r="H51">
        <v>-3167000000</v>
      </c>
      <c r="I51">
        <v>-7710000000</v>
      </c>
      <c r="J51">
        <v>-6231000000</v>
      </c>
      <c r="K51">
        <v>-8898000000</v>
      </c>
    </row>
    <row r="52" spans="1:11" x14ac:dyDescent="0.25">
      <c r="A52" t="s">
        <v>185</v>
      </c>
      <c r="B52">
        <v>-1738884000</v>
      </c>
      <c r="C52">
        <v>-4202229000</v>
      </c>
      <c r="D52">
        <v>-10866194000</v>
      </c>
      <c r="E52">
        <v>-16850260000</v>
      </c>
      <c r="F52">
        <v>-15676000000</v>
      </c>
      <c r="G52">
        <v>-14739000000</v>
      </c>
      <c r="H52">
        <v>-2356000000</v>
      </c>
      <c r="I52">
        <v>-4016000000</v>
      </c>
      <c r="J52">
        <v>4068000000</v>
      </c>
      <c r="K52">
        <v>6365000000</v>
      </c>
    </row>
    <row r="53" spans="1:11" x14ac:dyDescent="0.25">
      <c r="A53" t="s">
        <v>186</v>
      </c>
      <c r="B53">
        <v>137856500</v>
      </c>
      <c r="C53">
        <v>197784500</v>
      </c>
      <c r="D53">
        <v>334053500</v>
      </c>
      <c r="E53">
        <v>507261500</v>
      </c>
      <c r="F53">
        <v>732190500</v>
      </c>
      <c r="G53">
        <v>1136500000</v>
      </c>
      <c r="H53">
        <v>1605000000</v>
      </c>
      <c r="I53">
        <v>1899500000</v>
      </c>
      <c r="J53">
        <v>2432500000</v>
      </c>
      <c r="K53">
        <v>3230000000</v>
      </c>
    </row>
    <row r="54" spans="1:11" x14ac:dyDescent="0.25">
      <c r="A54" t="s">
        <v>187</v>
      </c>
      <c r="B54">
        <v>540957500</v>
      </c>
      <c r="C54">
        <v>847047000</v>
      </c>
      <c r="D54">
        <v>1388244500</v>
      </c>
      <c r="E54">
        <v>2125295500</v>
      </c>
      <c r="F54">
        <v>2897625000</v>
      </c>
      <c r="G54">
        <v>3588000000</v>
      </c>
      <c r="H54">
        <v>4911000000</v>
      </c>
      <c r="I54">
        <v>8038000000</v>
      </c>
      <c r="J54">
        <v>12640000000</v>
      </c>
      <c r="K54">
        <v>14843000000</v>
      </c>
    </row>
    <row r="55" spans="1:11" x14ac:dyDescent="0.25">
      <c r="A55" t="s">
        <v>188</v>
      </c>
      <c r="B55">
        <v>647015000</v>
      </c>
      <c r="C55">
        <v>1115756500</v>
      </c>
      <c r="D55">
        <v>1672646000</v>
      </c>
      <c r="E55">
        <v>2165495500</v>
      </c>
      <c r="F55">
        <v>2688268500</v>
      </c>
      <c r="G55">
        <v>3332500000</v>
      </c>
      <c r="H55">
        <v>3826500000</v>
      </c>
      <c r="I55">
        <v>4929000000</v>
      </c>
      <c r="J55">
        <v>9298000000</v>
      </c>
      <c r="K55">
        <v>13232500000</v>
      </c>
    </row>
    <row r="56" spans="1:11" x14ac:dyDescent="0.25">
      <c r="A56" t="s">
        <v>189</v>
      </c>
      <c r="B56">
        <v>4123798500</v>
      </c>
      <c r="C56">
        <v>6949303000</v>
      </c>
      <c r="D56">
        <v>15366009500</v>
      </c>
      <c r="E56">
        <v>25659725000</v>
      </c>
      <c r="F56">
        <v>29197685000</v>
      </c>
      <c r="G56">
        <v>32024500000</v>
      </c>
      <c r="H56">
        <v>43228500000</v>
      </c>
      <c r="I56">
        <v>57139500000</v>
      </c>
      <c r="J56">
        <v>72234500000</v>
      </c>
      <c r="K56">
        <v>94478000000</v>
      </c>
    </row>
    <row r="57" spans="1:11" x14ac:dyDescent="0.25">
      <c r="A57" t="s">
        <v>190</v>
      </c>
      <c r="B57">
        <v>789415050</v>
      </c>
      <c r="C57">
        <v>997707050</v>
      </c>
      <c r="D57">
        <v>3310895000</v>
      </c>
      <c r="E57">
        <v>5386337500</v>
      </c>
      <c r="F57">
        <v>5495794500</v>
      </c>
      <c r="G57">
        <v>6612000000</v>
      </c>
      <c r="H57">
        <v>15271000000</v>
      </c>
      <c r="I57">
        <v>27045000000</v>
      </c>
      <c r="J57">
        <v>38252000000</v>
      </c>
      <c r="K57">
        <v>54428000000</v>
      </c>
    </row>
    <row r="58" spans="1:11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326.39299999999997</v>
      </c>
      <c r="I58">
        <v>158.18369999999999</v>
      </c>
      <c r="J58">
        <v>23.4148</v>
      </c>
      <c r="K58">
        <v>86.0227</v>
      </c>
    </row>
    <row r="59" spans="1:11" x14ac:dyDescent="0.25">
      <c r="A59" t="s">
        <v>192</v>
      </c>
      <c r="B59">
        <v>0.30320000000000003</v>
      </c>
      <c r="C59">
        <v>0.40410000000000001</v>
      </c>
      <c r="D59">
        <v>0.183</v>
      </c>
      <c r="E59">
        <v>0.29039999999999999</v>
      </c>
      <c r="F59">
        <v>9.7900000000000001E-2</v>
      </c>
      <c r="G59">
        <v>5.4199999999999998E-2</v>
      </c>
      <c r="H59">
        <v>0.1004</v>
      </c>
      <c r="I59">
        <v>0.14319999999999999</v>
      </c>
      <c r="J59">
        <v>7.6499999999999999E-2</v>
      </c>
      <c r="K59">
        <v>9.1899999999999996E-2</v>
      </c>
    </row>
    <row r="60" spans="1:11" x14ac:dyDescent="0.25">
      <c r="A60" t="s">
        <v>65</v>
      </c>
      <c r="B60">
        <v>-9.1899999999999996E-2</v>
      </c>
      <c r="C60">
        <v>-0.21959999999999999</v>
      </c>
      <c r="D60">
        <v>-9.64E-2</v>
      </c>
      <c r="E60">
        <v>-0.16689999999999999</v>
      </c>
      <c r="F60">
        <v>-4.5499999999999999E-2</v>
      </c>
      <c r="G60">
        <v>-3.5099999999999999E-2</v>
      </c>
      <c r="H60">
        <v>2.1899999999999999E-2</v>
      </c>
      <c r="I60">
        <v>0.1026</v>
      </c>
      <c r="J60">
        <v>0.1545</v>
      </c>
      <c r="K60">
        <v>0.155</v>
      </c>
    </row>
    <row r="61" spans="1:11" x14ac:dyDescent="0.25">
      <c r="A61" t="s">
        <v>193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330.06299999999999</v>
      </c>
      <c r="I61">
        <v>159.79419999999999</v>
      </c>
      <c r="J61">
        <v>24.776900000000001</v>
      </c>
      <c r="K61">
        <v>88.683499999999995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29"/>
  <sheetViews>
    <sheetView workbookViewId="0"/>
  </sheetViews>
  <sheetFormatPr defaultRowHeight="15" x14ac:dyDescent="0.25"/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195</v>
      </c>
      <c r="B2">
        <v>-0.25</v>
      </c>
      <c r="C2">
        <v>-0.21049999999999999</v>
      </c>
      <c r="D2">
        <v>-0.26629999999999998</v>
      </c>
      <c r="E2">
        <v>-0.3725</v>
      </c>
      <c r="F2">
        <v>-0.45850000000000002</v>
      </c>
      <c r="G2">
        <v>-0.62429999999999997</v>
      </c>
      <c r="H2">
        <v>-0.5948</v>
      </c>
      <c r="I2">
        <v>-0.89070000000000005</v>
      </c>
      <c r="J2">
        <v>-1.1319999999999999</v>
      </c>
      <c r="K2">
        <v>-0.69569999999999999</v>
      </c>
      <c r="L2">
        <v>-0.4375</v>
      </c>
      <c r="M2">
        <v>-0.20380000000000001</v>
      </c>
      <c r="N2">
        <v>-0.2137</v>
      </c>
      <c r="O2">
        <v>-0.1754</v>
      </c>
      <c r="P2">
        <v>-0.33289999999999997</v>
      </c>
      <c r="Q2">
        <v>-0.36430000000000001</v>
      </c>
      <c r="R2">
        <v>-0.4214</v>
      </c>
      <c r="S2">
        <v>-0.49759999999999999</v>
      </c>
      <c r="T2">
        <v>-0.3236</v>
      </c>
      <c r="U2">
        <v>-0.17760000000000001</v>
      </c>
      <c r="V2">
        <v>-0.18110000000000001</v>
      </c>
      <c r="W2">
        <v>-0.1181</v>
      </c>
      <c r="X2">
        <v>-0.13700000000000001</v>
      </c>
      <c r="Y2">
        <v>-0.13039999999999999</v>
      </c>
      <c r="Z2">
        <v>-1.7500000000000002E-2</v>
      </c>
      <c r="AA2">
        <v>4.3499999999999997E-2</v>
      </c>
      <c r="AB2">
        <v>4.48E-2</v>
      </c>
      <c r="AC2">
        <v>4.5199999999999997E-2</v>
      </c>
      <c r="AD2">
        <v>6.5600000000000006E-2</v>
      </c>
      <c r="AE2">
        <v>0.1182</v>
      </c>
      <c r="AF2">
        <v>0.15490000000000001</v>
      </c>
      <c r="AG2">
        <v>0.20430000000000001</v>
      </c>
      <c r="AH2">
        <v>0.28560000000000002</v>
      </c>
      <c r="AI2">
        <v>0.30270000000000002</v>
      </c>
      <c r="AJ2">
        <v>0.32629999999999998</v>
      </c>
      <c r="AK2">
        <v>0.32900000000000001</v>
      </c>
      <c r="AL2">
        <v>0.28139999999999998</v>
      </c>
      <c r="AM2">
        <v>0.27450000000000002</v>
      </c>
      <c r="AN2">
        <v>0.22739999999999999</v>
      </c>
      <c r="AO2">
        <v>0.27560000000000001</v>
      </c>
      <c r="AP2">
        <v>0.23960000000000001</v>
      </c>
    </row>
    <row r="3" spans="1:42" x14ac:dyDescent="0.25">
      <c r="A3" t="s">
        <v>196</v>
      </c>
      <c r="B3">
        <v>-4.7899999999999998E-2</v>
      </c>
      <c r="C3">
        <v>-4.8000000000000001E-2</v>
      </c>
      <c r="D3">
        <v>-5.33E-2</v>
      </c>
      <c r="E3">
        <v>-7.1300000000000002E-2</v>
      </c>
      <c r="F3">
        <v>-7.4999999999999997E-2</v>
      </c>
      <c r="G3">
        <v>-9.0399999999999994E-2</v>
      </c>
      <c r="H3">
        <v>-0.1041</v>
      </c>
      <c r="I3">
        <v>-0.12790000000000001</v>
      </c>
      <c r="J3">
        <v>-0.1328</v>
      </c>
      <c r="K3">
        <v>-0.12280000000000001</v>
      </c>
      <c r="L3">
        <v>-8.6800000000000002E-2</v>
      </c>
      <c r="M3">
        <v>-4.3900000000000002E-2</v>
      </c>
      <c r="N3">
        <v>-4.2200000000000001E-2</v>
      </c>
      <c r="O3">
        <v>-4.0399999999999998E-2</v>
      </c>
      <c r="P3">
        <v>-6.9199999999999998E-2</v>
      </c>
      <c r="Q3">
        <v>-7.6499999999999999E-2</v>
      </c>
      <c r="R3">
        <v>-8.9499999999999996E-2</v>
      </c>
      <c r="S3">
        <v>-0.1009</v>
      </c>
      <c r="T3">
        <v>-6.25E-2</v>
      </c>
      <c r="U3">
        <v>-3.3399999999999999E-2</v>
      </c>
      <c r="V3">
        <v>-3.4799999999999998E-2</v>
      </c>
      <c r="W3">
        <v>-2.23E-2</v>
      </c>
      <c r="X3">
        <v>-2.69E-2</v>
      </c>
      <c r="Y3">
        <v>-2.69E-2</v>
      </c>
      <c r="Z3">
        <v>-4.1000000000000003E-3</v>
      </c>
      <c r="AA3">
        <v>1.0699999999999999E-2</v>
      </c>
      <c r="AB3">
        <v>1.3599999999999999E-2</v>
      </c>
      <c r="AC3">
        <v>1.6E-2</v>
      </c>
      <c r="AD3">
        <v>2.47E-2</v>
      </c>
      <c r="AE3">
        <v>4.6100000000000002E-2</v>
      </c>
      <c r="AF3">
        <v>6.7000000000000004E-2</v>
      </c>
      <c r="AG3">
        <v>9.6699999999999994E-2</v>
      </c>
      <c r="AH3">
        <v>0.1411</v>
      </c>
      <c r="AI3">
        <v>0.15390000000000001</v>
      </c>
      <c r="AJ3">
        <v>0.16919999999999999</v>
      </c>
      <c r="AK3">
        <v>0.17419999999999999</v>
      </c>
      <c r="AL3">
        <v>0.1542</v>
      </c>
      <c r="AM3">
        <v>0.15379999999999999</v>
      </c>
      <c r="AN3">
        <v>0.12820000000000001</v>
      </c>
      <c r="AO3">
        <v>0.1588</v>
      </c>
      <c r="AP3">
        <v>0.13930000000000001</v>
      </c>
    </row>
    <row r="4" spans="1:42" x14ac:dyDescent="0.25">
      <c r="A4" t="s">
        <v>197</v>
      </c>
      <c r="B4">
        <v>0</v>
      </c>
      <c r="C4">
        <v>-0.64549999999999996</v>
      </c>
      <c r="D4">
        <v>-0.18129999999999999</v>
      </c>
      <c r="E4">
        <v>-7.9000000000000001E-2</v>
      </c>
      <c r="F4">
        <v>-0.1226</v>
      </c>
      <c r="G4">
        <v>-0.15160000000000001</v>
      </c>
      <c r="H4">
        <v>-0.17549999999999999</v>
      </c>
      <c r="I4">
        <v>-0.1749</v>
      </c>
      <c r="J4">
        <v>-0.2021</v>
      </c>
      <c r="K4">
        <v>-0.22950000000000001</v>
      </c>
      <c r="L4">
        <v>-0.18060000000000001</v>
      </c>
      <c r="M4">
        <v>-4.5999999999999999E-2</v>
      </c>
      <c r="N4">
        <v>-4.2799999999999998E-2</v>
      </c>
      <c r="O4">
        <v>-3.8600000000000002E-2</v>
      </c>
      <c r="P4">
        <v>-6.7100000000000007E-2</v>
      </c>
      <c r="Q4">
        <v>-8.48E-2</v>
      </c>
      <c r="R4">
        <v>-9.2700000000000005E-2</v>
      </c>
      <c r="S4">
        <v>-0.1053</v>
      </c>
      <c r="T4">
        <v>-6.2700000000000006E-2</v>
      </c>
      <c r="U4">
        <v>-1.7500000000000002E-2</v>
      </c>
      <c r="V4">
        <v>-1.34E-2</v>
      </c>
      <c r="W4">
        <v>6.1000000000000004E-3</v>
      </c>
      <c r="X4">
        <v>-5.9999999999999995E-4</v>
      </c>
      <c r="Y4">
        <v>-2.8999999999999998E-3</v>
      </c>
      <c r="Z4">
        <v>2.8899999999999999E-2</v>
      </c>
      <c r="AA4">
        <v>4.65E-2</v>
      </c>
      <c r="AB4">
        <v>6.7799999999999999E-2</v>
      </c>
      <c r="AC4">
        <v>7.9100000000000004E-2</v>
      </c>
      <c r="AD4">
        <v>8.0500000000000002E-2</v>
      </c>
      <c r="AE4">
        <v>0.1074</v>
      </c>
      <c r="AF4">
        <v>0.1381</v>
      </c>
      <c r="AG4">
        <v>0.1988</v>
      </c>
      <c r="AH4">
        <v>0.26900000000000002</v>
      </c>
      <c r="AI4">
        <v>0.2883</v>
      </c>
      <c r="AJ4">
        <v>0.32790000000000002</v>
      </c>
      <c r="AK4">
        <v>0.31740000000000002</v>
      </c>
      <c r="AL4">
        <v>0.26840000000000003</v>
      </c>
      <c r="AM4">
        <v>0.2495</v>
      </c>
      <c r="AN4">
        <v>0.20230000000000001</v>
      </c>
      <c r="AO4">
        <v>0.1497</v>
      </c>
      <c r="AP4">
        <v>0.1124</v>
      </c>
    </row>
    <row r="5" spans="1:42" x14ac:dyDescent="0.25">
      <c r="A5" t="s">
        <v>198</v>
      </c>
      <c r="B5">
        <v>5.0900000000000001E-2</v>
      </c>
      <c r="C5">
        <v>5.3400000000000003E-2</v>
      </c>
      <c r="D5">
        <v>3.1300000000000001E-2</v>
      </c>
      <c r="E5">
        <v>-1.0800000000000001E-2</v>
      </c>
      <c r="F5">
        <v>-5.7500000000000002E-2</v>
      </c>
      <c r="G5">
        <v>-0.1031</v>
      </c>
      <c r="H5">
        <v>-0.1212</v>
      </c>
      <c r="I5">
        <v>-0.10489999999999999</v>
      </c>
      <c r="J5">
        <v>-0.1147</v>
      </c>
      <c r="K5">
        <v>-3.6600000000000001E-2</v>
      </c>
      <c r="L5">
        <v>3.4599999999999999E-2</v>
      </c>
      <c r="M5">
        <v>-7.7000000000000002E-3</v>
      </c>
      <c r="N5">
        <v>3.0999999999999999E-3</v>
      </c>
      <c r="O5">
        <v>-1.7000000000000001E-2</v>
      </c>
      <c r="P5">
        <v>-5.2400000000000002E-2</v>
      </c>
      <c r="Q5">
        <v>-3.2000000000000002E-3</v>
      </c>
      <c r="R5">
        <v>-2.07E-2</v>
      </c>
      <c r="S5">
        <v>-1.7000000000000001E-2</v>
      </c>
      <c r="T5">
        <v>6.7900000000000002E-2</v>
      </c>
      <c r="U5">
        <v>9.7100000000000006E-2</v>
      </c>
      <c r="V5">
        <v>9.6199999999999994E-2</v>
      </c>
      <c r="W5">
        <v>0.11550000000000001</v>
      </c>
      <c r="X5">
        <v>8.5900000000000004E-2</v>
      </c>
      <c r="Y5">
        <v>8.7599999999999997E-2</v>
      </c>
      <c r="Z5">
        <v>8.1199999999999994E-2</v>
      </c>
      <c r="AA5">
        <v>8.0100000000000005E-2</v>
      </c>
      <c r="AB5">
        <v>9.5699999999999993E-2</v>
      </c>
      <c r="AC5">
        <v>0.109</v>
      </c>
      <c r="AD5">
        <v>0.15379999999999999</v>
      </c>
      <c r="AE5">
        <v>0.17799999999999999</v>
      </c>
      <c r="AF5">
        <v>0.18920000000000001</v>
      </c>
      <c r="AG5">
        <v>0.2056</v>
      </c>
      <c r="AH5">
        <v>0.23810000000000001</v>
      </c>
      <c r="AI5">
        <v>0.23080000000000001</v>
      </c>
      <c r="AJ5">
        <v>0.2437</v>
      </c>
      <c r="AK5">
        <v>0.20660000000000001</v>
      </c>
      <c r="AL5">
        <v>0.1779</v>
      </c>
      <c r="AM5">
        <v>0.17929999999999999</v>
      </c>
      <c r="AN5">
        <v>0.1426</v>
      </c>
      <c r="AO5">
        <v>0.1391</v>
      </c>
      <c r="AP5">
        <v>0.1158</v>
      </c>
    </row>
    <row r="6" spans="1:42" x14ac:dyDescent="0.25">
      <c r="A6" t="s">
        <v>199</v>
      </c>
      <c r="B6">
        <v>-5.21E-2</v>
      </c>
      <c r="C6">
        <v>-5.74E-2</v>
      </c>
      <c r="D6">
        <v>-6.9199999999999998E-2</v>
      </c>
      <c r="E6">
        <v>-0.1013</v>
      </c>
      <c r="F6">
        <v>-0.13489999999999999</v>
      </c>
      <c r="G6">
        <v>-0.1802</v>
      </c>
      <c r="H6">
        <v>-0.1905</v>
      </c>
      <c r="I6">
        <v>-0.26340000000000002</v>
      </c>
      <c r="J6">
        <v>-0.27900000000000003</v>
      </c>
      <c r="K6">
        <v>-0.20730000000000001</v>
      </c>
      <c r="L6">
        <v>-0.16189999999999999</v>
      </c>
      <c r="M6">
        <v>-0.1052</v>
      </c>
      <c r="N6">
        <v>-9.2700000000000005E-2</v>
      </c>
      <c r="O6">
        <v>-9.3299999999999994E-2</v>
      </c>
      <c r="P6">
        <v>-0.14080000000000001</v>
      </c>
      <c r="Q6">
        <v>-0.21990000000000001</v>
      </c>
      <c r="R6">
        <v>-0.28370000000000001</v>
      </c>
      <c r="S6">
        <v>-0.31919999999999998</v>
      </c>
      <c r="T6">
        <v>-0.1908</v>
      </c>
      <c r="U6">
        <v>-0.1012</v>
      </c>
      <c r="V6">
        <v>-0.1178</v>
      </c>
      <c r="W6">
        <v>-6.25E-2</v>
      </c>
      <c r="X6">
        <v>-7.5999999999999998E-2</v>
      </c>
      <c r="Y6">
        <v>-7.2900000000000006E-2</v>
      </c>
      <c r="Z6">
        <v>-0.01</v>
      </c>
      <c r="AA6">
        <v>2.6700000000000002E-2</v>
      </c>
      <c r="AB6">
        <v>2.63E-2</v>
      </c>
      <c r="AC6">
        <v>2.7400000000000001E-2</v>
      </c>
      <c r="AD6">
        <v>4.6899999999999997E-2</v>
      </c>
      <c r="AE6">
        <v>8.9599999999999999E-2</v>
      </c>
      <c r="AF6">
        <v>0.14299999999999999</v>
      </c>
      <c r="AG6">
        <v>0.2102</v>
      </c>
      <c r="AH6">
        <v>0.30409999999999998</v>
      </c>
      <c r="AI6">
        <v>0.31209999999999999</v>
      </c>
      <c r="AJ6">
        <v>0.33600000000000002</v>
      </c>
      <c r="AK6">
        <v>0.33329999999999999</v>
      </c>
      <c r="AL6">
        <v>0.2908</v>
      </c>
      <c r="AM6">
        <v>0.28670000000000001</v>
      </c>
      <c r="AN6">
        <v>0.23400000000000001</v>
      </c>
      <c r="AO6">
        <v>0.29649999999999999</v>
      </c>
      <c r="AP6">
        <v>0.25990000000000002</v>
      </c>
    </row>
    <row r="7" spans="1:42" x14ac:dyDescent="0.25">
      <c r="A7" t="s">
        <v>200</v>
      </c>
      <c r="B7">
        <v>34.969000000000001</v>
      </c>
      <c r="C7">
        <v>23.1877</v>
      </c>
      <c r="D7">
        <v>27.944700000000001</v>
      </c>
      <c r="E7">
        <v>23.200600000000001</v>
      </c>
      <c r="F7">
        <v>25.824400000000001</v>
      </c>
      <c r="G7">
        <v>31.483499999999999</v>
      </c>
      <c r="H7">
        <v>27.366900000000001</v>
      </c>
      <c r="I7">
        <v>20.456700000000001</v>
      </c>
      <c r="J7">
        <v>16.418199999999999</v>
      </c>
      <c r="K7">
        <v>28.799700000000001</v>
      </c>
      <c r="L7">
        <v>26.540299999999998</v>
      </c>
      <c r="M7">
        <v>20.955100000000002</v>
      </c>
      <c r="N7">
        <v>22.5456</v>
      </c>
      <c r="O7">
        <v>31.8569</v>
      </c>
      <c r="P7">
        <v>23.014800000000001</v>
      </c>
      <c r="Q7">
        <v>23.1813</v>
      </c>
      <c r="R7">
        <v>22.816500000000001</v>
      </c>
      <c r="S7">
        <v>26.7422</v>
      </c>
      <c r="T7">
        <v>19.882200000000001</v>
      </c>
      <c r="U7">
        <v>29.310700000000001</v>
      </c>
      <c r="V7">
        <v>26.583500000000001</v>
      </c>
      <c r="W7">
        <v>29.052299999999999</v>
      </c>
      <c r="X7">
        <v>21.392900000000001</v>
      </c>
      <c r="Y7">
        <v>21.626000000000001</v>
      </c>
      <c r="Z7">
        <v>22.4236</v>
      </c>
      <c r="AA7">
        <v>19.534199999999998</v>
      </c>
      <c r="AB7">
        <v>19.532800000000002</v>
      </c>
      <c r="AC7">
        <v>19.648599999999998</v>
      </c>
      <c r="AD7">
        <v>22.7181</v>
      </c>
      <c r="AE7">
        <v>23.166599999999999</v>
      </c>
      <c r="AF7">
        <v>25.193899999999999</v>
      </c>
      <c r="AG7">
        <v>28.3354</v>
      </c>
      <c r="AH7">
        <v>29.607199999999999</v>
      </c>
      <c r="AI7">
        <v>31.907800000000002</v>
      </c>
      <c r="AJ7">
        <v>36.043799999999997</v>
      </c>
      <c r="AK7">
        <v>33.488999999999997</v>
      </c>
      <c r="AL7">
        <v>32.441600000000001</v>
      </c>
      <c r="AM7">
        <v>34.018799999999999</v>
      </c>
      <c r="AN7">
        <v>40.714799999999997</v>
      </c>
      <c r="AO7">
        <v>29.960699999999999</v>
      </c>
      <c r="AP7">
        <v>27.542200000000001</v>
      </c>
    </row>
    <row r="8" spans="1:42" x14ac:dyDescent="0.25">
      <c r="A8" t="s">
        <v>201</v>
      </c>
      <c r="B8">
        <v>4.5800999999999998</v>
      </c>
      <c r="C8">
        <v>5.1258999999999997</v>
      </c>
      <c r="D8">
        <v>4.3714000000000004</v>
      </c>
      <c r="E8">
        <v>4.2826000000000004</v>
      </c>
      <c r="F8">
        <v>4.5682999999999998</v>
      </c>
      <c r="G8">
        <v>4.4706000000000001</v>
      </c>
      <c r="H8">
        <v>3.8279999999999998</v>
      </c>
      <c r="I8">
        <v>3.6863999999999999</v>
      </c>
      <c r="J8">
        <v>3.8231999999999999</v>
      </c>
      <c r="K8">
        <v>3.8069000000000002</v>
      </c>
      <c r="L8">
        <v>3.7408999999999999</v>
      </c>
      <c r="M8">
        <v>3.8904000000000001</v>
      </c>
      <c r="N8">
        <v>4.2310999999999996</v>
      </c>
      <c r="O8">
        <v>4.4109999999999996</v>
      </c>
      <c r="P8">
        <v>4.2766000000000002</v>
      </c>
      <c r="Q8">
        <v>4.4869000000000003</v>
      </c>
      <c r="R8">
        <v>4.4711999999999996</v>
      </c>
      <c r="S8">
        <v>4.3490000000000002</v>
      </c>
      <c r="T8">
        <v>4.8422000000000001</v>
      </c>
      <c r="U8">
        <v>6.0114999999999998</v>
      </c>
      <c r="V8">
        <v>6.3023999999999996</v>
      </c>
      <c r="W8">
        <v>6.6474000000000002</v>
      </c>
      <c r="X8">
        <v>5.7465000000000002</v>
      </c>
      <c r="Y8">
        <v>5.7160000000000002</v>
      </c>
      <c r="Z8">
        <v>5.8971</v>
      </c>
      <c r="AA8">
        <v>6.0915999999999997</v>
      </c>
      <c r="AB8">
        <v>5.2744</v>
      </c>
      <c r="AC8">
        <v>5.0715000000000003</v>
      </c>
      <c r="AD8">
        <v>5.3360000000000003</v>
      </c>
      <c r="AE8">
        <v>5.8296000000000001</v>
      </c>
      <c r="AF8">
        <v>5.4505999999999997</v>
      </c>
      <c r="AG8">
        <v>5.0034000000000001</v>
      </c>
      <c r="AH8">
        <v>5.0888</v>
      </c>
      <c r="AI8">
        <v>5.2173999999999996</v>
      </c>
      <c r="AJ8">
        <v>4.9592000000000001</v>
      </c>
      <c r="AK8">
        <v>4.7949999999999999</v>
      </c>
      <c r="AL8">
        <v>4.8849999999999998</v>
      </c>
      <c r="AM8">
        <v>5.5749000000000004</v>
      </c>
      <c r="AN8">
        <v>5.5274000000000001</v>
      </c>
      <c r="AO8">
        <v>5.33</v>
      </c>
      <c r="AP8">
        <v>5.0867000000000004</v>
      </c>
    </row>
    <row r="9" spans="1:42" x14ac:dyDescent="0.25">
      <c r="A9" t="s">
        <v>202</v>
      </c>
      <c r="B9">
        <v>4.5244</v>
      </c>
      <c r="C9">
        <v>4.2470999999999997</v>
      </c>
      <c r="D9">
        <v>3.7823000000000002</v>
      </c>
      <c r="E9">
        <v>3.5806</v>
      </c>
      <c r="F9">
        <v>3.3622999999999998</v>
      </c>
      <c r="G9">
        <v>3.0028000000000001</v>
      </c>
      <c r="H9">
        <v>2.7578999999999998</v>
      </c>
      <c r="I9">
        <v>2.7986</v>
      </c>
      <c r="J9">
        <v>2.8321000000000001</v>
      </c>
      <c r="K9">
        <v>2.5451000000000001</v>
      </c>
      <c r="L9">
        <v>3.1379000000000001</v>
      </c>
      <c r="M9">
        <v>3.2288999999999999</v>
      </c>
      <c r="N9">
        <v>3.7103999999999999</v>
      </c>
      <c r="O9">
        <v>3.786</v>
      </c>
      <c r="P9">
        <v>4.1885000000000003</v>
      </c>
      <c r="Q9">
        <v>4.4036</v>
      </c>
      <c r="R9">
        <v>4.3708999999999998</v>
      </c>
      <c r="S9">
        <v>4.0675999999999997</v>
      </c>
      <c r="T9">
        <v>5.0072000000000001</v>
      </c>
      <c r="U9">
        <v>6.4795999999999996</v>
      </c>
      <c r="V9">
        <v>5.7606000000000002</v>
      </c>
      <c r="W9">
        <v>6.1093000000000002</v>
      </c>
      <c r="X9">
        <v>5.8880999999999997</v>
      </c>
      <c r="Y9">
        <v>6.1542000000000003</v>
      </c>
      <c r="Z9">
        <v>5.1098999999999997</v>
      </c>
      <c r="AA9">
        <v>5.5740999999999996</v>
      </c>
      <c r="AB9">
        <v>5.6984000000000004</v>
      </c>
      <c r="AC9">
        <v>6.5087999999999999</v>
      </c>
      <c r="AD9">
        <v>6.5682999999999998</v>
      </c>
      <c r="AE9">
        <v>7.4583000000000004</v>
      </c>
      <c r="AF9">
        <v>7.6505999999999998</v>
      </c>
      <c r="AG9">
        <v>8.1593</v>
      </c>
      <c r="AH9">
        <v>8.3782999999999994</v>
      </c>
      <c r="AI9">
        <v>7.6264000000000003</v>
      </c>
      <c r="AJ9">
        <v>7.0772000000000004</v>
      </c>
      <c r="AK9">
        <v>6.5185000000000004</v>
      </c>
      <c r="AL9">
        <v>6.2785000000000002</v>
      </c>
      <c r="AM9">
        <v>6.5727000000000002</v>
      </c>
      <c r="AN9">
        <v>6.3975999999999997</v>
      </c>
      <c r="AO9">
        <v>5.9786999999999999</v>
      </c>
      <c r="AP9">
        <v>5.1237000000000004</v>
      </c>
    </row>
    <row r="10" spans="1:42" x14ac:dyDescent="0.25">
      <c r="A10" t="s">
        <v>203</v>
      </c>
      <c r="B10">
        <v>12.748799999999999</v>
      </c>
      <c r="C10">
        <v>14.4725</v>
      </c>
      <c r="D10">
        <v>20.0442</v>
      </c>
      <c r="E10">
        <v>25.860299999999999</v>
      </c>
      <c r="F10">
        <v>20.7576</v>
      </c>
      <c r="G10">
        <v>13.6652</v>
      </c>
      <c r="H10">
        <v>11.558400000000001</v>
      </c>
      <c r="I10">
        <v>15.242699999999999</v>
      </c>
      <c r="J10">
        <v>27.294899999999998</v>
      </c>
      <c r="K10">
        <v>14.269600000000001</v>
      </c>
      <c r="L10">
        <v>20.121300000000002</v>
      </c>
      <c r="M10">
        <v>26.026199999999999</v>
      </c>
      <c r="N10">
        <v>18.799900000000001</v>
      </c>
      <c r="O10">
        <v>16.440899999999999</v>
      </c>
      <c r="P10">
        <v>20.6248</v>
      </c>
      <c r="Q10">
        <v>15.9975</v>
      </c>
      <c r="R10">
        <v>19.1068</v>
      </c>
      <c r="S10">
        <v>15.2004</v>
      </c>
      <c r="T10">
        <v>24.057700000000001</v>
      </c>
      <c r="U10">
        <v>16.1402</v>
      </c>
      <c r="V10">
        <v>16.913699999999999</v>
      </c>
      <c r="W10">
        <v>16.787299999999998</v>
      </c>
      <c r="X10">
        <v>16.8599</v>
      </c>
      <c r="Y10">
        <v>19.662299999999998</v>
      </c>
      <c r="Z10">
        <v>17.869900000000001</v>
      </c>
      <c r="AA10">
        <v>21.0839</v>
      </c>
      <c r="AB10">
        <v>22.7607</v>
      </c>
      <c r="AC10">
        <v>21.828700000000001</v>
      </c>
      <c r="AD10">
        <v>19.194500000000001</v>
      </c>
      <c r="AE10">
        <v>18.562999999999999</v>
      </c>
      <c r="AF10">
        <v>15.286199999999999</v>
      </c>
      <c r="AG10">
        <v>12.973000000000001</v>
      </c>
      <c r="AH10">
        <v>13.563499999999999</v>
      </c>
      <c r="AI10">
        <v>11.3088</v>
      </c>
      <c r="AJ10">
        <v>10.6873</v>
      </c>
      <c r="AK10">
        <v>13.226800000000001</v>
      </c>
      <c r="AL10">
        <v>12.697699999999999</v>
      </c>
      <c r="AM10">
        <v>13.380599999999999</v>
      </c>
      <c r="AN10">
        <v>9.5888000000000009</v>
      </c>
      <c r="AO10">
        <v>13.231199999999999</v>
      </c>
      <c r="AP10">
        <v>14.974500000000001</v>
      </c>
    </row>
    <row r="11" spans="1:42" x14ac:dyDescent="0.25">
      <c r="A11" t="s">
        <v>204</v>
      </c>
      <c r="B11">
        <v>88.081900000000005</v>
      </c>
      <c r="C11">
        <v>89.500399999999999</v>
      </c>
      <c r="D11">
        <v>113.9314</v>
      </c>
      <c r="E11">
        <v>122.5675</v>
      </c>
      <c r="F11">
        <v>105.6075</v>
      </c>
      <c r="G11">
        <v>103.68680000000001</v>
      </c>
      <c r="H11">
        <v>106.7007</v>
      </c>
      <c r="I11">
        <v>107.09099999999999</v>
      </c>
      <c r="J11">
        <v>110.845</v>
      </c>
      <c r="K11">
        <v>113.32170000000001</v>
      </c>
      <c r="L11">
        <v>128.93119999999999</v>
      </c>
      <c r="M11">
        <v>125.72490000000001</v>
      </c>
      <c r="N11">
        <v>115.9205</v>
      </c>
      <c r="O11">
        <v>112.3877</v>
      </c>
      <c r="P11">
        <v>102.0142</v>
      </c>
      <c r="Q11">
        <v>91.489199999999997</v>
      </c>
      <c r="R11">
        <v>90.849500000000006</v>
      </c>
      <c r="S11">
        <v>94.377600000000001</v>
      </c>
      <c r="T11">
        <v>90.640299999999996</v>
      </c>
      <c r="U11">
        <v>71.348799999999997</v>
      </c>
      <c r="V11">
        <v>64.300899999999999</v>
      </c>
      <c r="W11">
        <v>55.827199999999998</v>
      </c>
      <c r="X11">
        <v>62.357300000000002</v>
      </c>
      <c r="Y11">
        <v>67.112700000000004</v>
      </c>
      <c r="Z11">
        <v>68.078500000000005</v>
      </c>
      <c r="AA11">
        <v>64.381600000000006</v>
      </c>
      <c r="AB11">
        <v>81.439599999999999</v>
      </c>
      <c r="AC11">
        <v>88.677999999999997</v>
      </c>
      <c r="AD11">
        <v>85.655000000000001</v>
      </c>
      <c r="AE11">
        <v>84.533600000000007</v>
      </c>
      <c r="AF11">
        <v>83.693799999999996</v>
      </c>
      <c r="AG11">
        <v>90.984499999999997</v>
      </c>
      <c r="AH11">
        <v>89.931700000000006</v>
      </c>
      <c r="AI11">
        <v>83.577699999999993</v>
      </c>
      <c r="AJ11">
        <v>92.326300000000003</v>
      </c>
      <c r="AK11">
        <v>91.868799999999993</v>
      </c>
      <c r="AL11">
        <v>87.779700000000005</v>
      </c>
      <c r="AM11">
        <v>75.511600000000001</v>
      </c>
      <c r="AN11">
        <v>66.129400000000004</v>
      </c>
      <c r="AO11">
        <v>66.579599999999999</v>
      </c>
      <c r="AP11">
        <v>68.993899999999996</v>
      </c>
    </row>
    <row r="12" spans="1:42" x14ac:dyDescent="0.25">
      <c r="A12" t="s">
        <v>205</v>
      </c>
      <c r="B12">
        <v>105.65049999999999</v>
      </c>
      <c r="C12">
        <v>120.44970000000001</v>
      </c>
      <c r="D12">
        <v>132.0257</v>
      </c>
      <c r="E12">
        <v>150.25409999999999</v>
      </c>
      <c r="F12">
        <v>152.1157</v>
      </c>
      <c r="G12">
        <v>162.89689999999999</v>
      </c>
      <c r="H12">
        <v>167.3501</v>
      </c>
      <c r="I12">
        <v>149.3699</v>
      </c>
      <c r="J12">
        <v>142.3955</v>
      </c>
      <c r="K12">
        <v>163.60849999999999</v>
      </c>
      <c r="L12">
        <v>128.7937</v>
      </c>
      <c r="M12">
        <v>139.72190000000001</v>
      </c>
      <c r="N12">
        <v>124.01990000000001</v>
      </c>
      <c r="O12">
        <v>116.14109999999999</v>
      </c>
      <c r="P12">
        <v>105.6746</v>
      </c>
      <c r="Q12">
        <v>86.639200000000002</v>
      </c>
      <c r="R12">
        <v>89.534899999999993</v>
      </c>
      <c r="S12">
        <v>103.5382</v>
      </c>
      <c r="T12">
        <v>83.512600000000006</v>
      </c>
      <c r="U12">
        <v>65.230199999999996</v>
      </c>
      <c r="V12">
        <v>75.938999999999993</v>
      </c>
      <c r="W12">
        <v>60.259300000000003</v>
      </c>
      <c r="X12">
        <v>64.389099999999999</v>
      </c>
      <c r="Y12">
        <v>63.215200000000003</v>
      </c>
      <c r="Z12">
        <v>77.064099999999996</v>
      </c>
      <c r="AA12">
        <v>71.106399999999994</v>
      </c>
      <c r="AB12">
        <v>69.284499999999994</v>
      </c>
      <c r="AC12">
        <v>60.1006</v>
      </c>
      <c r="AD12">
        <v>53.238</v>
      </c>
      <c r="AE12">
        <v>52.936999999999998</v>
      </c>
      <c r="AF12">
        <v>52.678400000000003</v>
      </c>
      <c r="AG12">
        <v>52.249200000000002</v>
      </c>
      <c r="AH12">
        <v>53.865699999999997</v>
      </c>
      <c r="AI12">
        <v>60.439500000000002</v>
      </c>
      <c r="AJ12">
        <v>68.608599999999996</v>
      </c>
      <c r="AK12">
        <v>77.319100000000006</v>
      </c>
      <c r="AL12">
        <v>79.340599999999995</v>
      </c>
      <c r="AM12">
        <v>70.977900000000005</v>
      </c>
      <c r="AN12">
        <v>65.104500000000002</v>
      </c>
      <c r="AO12">
        <v>62.865600000000001</v>
      </c>
      <c r="AP12">
        <v>75.122500000000002</v>
      </c>
    </row>
    <row r="13" spans="1:42" x14ac:dyDescent="0.25">
      <c r="A13" t="s">
        <v>206</v>
      </c>
      <c r="B13">
        <v>2.46E-2</v>
      </c>
      <c r="C13">
        <v>2.52E-2</v>
      </c>
      <c r="D13">
        <v>3.5999999999999997E-2</v>
      </c>
      <c r="E13">
        <v>3.3000000000000002E-2</v>
      </c>
      <c r="F13">
        <v>3.0099999999999998E-2</v>
      </c>
      <c r="G13">
        <v>2.69E-2</v>
      </c>
      <c r="H13">
        <v>1.7600000000000001E-2</v>
      </c>
      <c r="I13">
        <v>1.49E-2</v>
      </c>
      <c r="J13">
        <v>1.38E-2</v>
      </c>
      <c r="K13">
        <v>1.29E-2</v>
      </c>
      <c r="L13">
        <v>2.4199999999999999E-2</v>
      </c>
      <c r="M13">
        <v>3.5799999999999998E-2</v>
      </c>
      <c r="N13">
        <v>5.7299999999999997E-2</v>
      </c>
      <c r="O13">
        <v>6.4199999999999993E-2</v>
      </c>
      <c r="P13">
        <v>3.1600000000000003E-2</v>
      </c>
      <c r="Q13">
        <v>1.4500000000000001E-2</v>
      </c>
      <c r="R13">
        <v>4.7000000000000002E-3</v>
      </c>
      <c r="S13">
        <v>3.5000000000000001E-3</v>
      </c>
      <c r="T13">
        <v>1.37E-2</v>
      </c>
      <c r="U13">
        <v>5.7700000000000001E-2</v>
      </c>
      <c r="V13">
        <v>8.6599999999999996E-2</v>
      </c>
      <c r="W13">
        <v>0.15759999999999999</v>
      </c>
      <c r="X13">
        <v>0.14779999999999999</v>
      </c>
      <c r="Y13">
        <v>0.16539999999999999</v>
      </c>
      <c r="Z13">
        <v>-1.78</v>
      </c>
      <c r="AA13">
        <v>-0.15959999999999999</v>
      </c>
      <c r="AB13">
        <v>-0.26450000000000001</v>
      </c>
      <c r="AC13">
        <v>-0.253</v>
      </c>
      <c r="AD13">
        <v>-0.222</v>
      </c>
      <c r="AE13">
        <v>-0.1641</v>
      </c>
      <c r="AF13">
        <v>-0.11990000000000001</v>
      </c>
      <c r="AG13">
        <v>-0.11020000000000001</v>
      </c>
      <c r="AH13">
        <v>-0.10340000000000001</v>
      </c>
      <c r="AI13">
        <v>-0.1004</v>
      </c>
      <c r="AJ13">
        <v>-9.2799999999999994E-2</v>
      </c>
      <c r="AK13">
        <v>-8.2500000000000004E-2</v>
      </c>
      <c r="AL13">
        <v>-8.1199999999999994E-2</v>
      </c>
      <c r="AM13">
        <v>-8.72E-2</v>
      </c>
      <c r="AN13">
        <v>-8.7300000000000003E-2</v>
      </c>
      <c r="AO13">
        <v>0.50149999999999995</v>
      </c>
      <c r="AP13">
        <v>0.55620000000000003</v>
      </c>
    </row>
    <row r="14" spans="1:42" x14ac:dyDescent="0.25">
      <c r="A14" t="s">
        <v>166</v>
      </c>
      <c r="B14">
        <v>0.12479999999999999</v>
      </c>
      <c r="C14">
        <v>0.12889999999999999</v>
      </c>
      <c r="D14">
        <v>0.13780000000000001</v>
      </c>
      <c r="E14">
        <v>0.14530000000000001</v>
      </c>
      <c r="F14">
        <v>0.15640000000000001</v>
      </c>
      <c r="G14">
        <v>0.1686</v>
      </c>
      <c r="H14">
        <v>0.17610000000000001</v>
      </c>
      <c r="I14">
        <v>0.1774</v>
      </c>
      <c r="J14">
        <v>0.1724</v>
      </c>
      <c r="K14">
        <v>0.16270000000000001</v>
      </c>
      <c r="L14">
        <v>0.1313</v>
      </c>
      <c r="M14">
        <v>0.1192</v>
      </c>
      <c r="N14">
        <v>0.1139</v>
      </c>
      <c r="O14">
        <v>0.1144</v>
      </c>
      <c r="P14">
        <v>0.11799999999999999</v>
      </c>
      <c r="Q14">
        <v>0.1172</v>
      </c>
      <c r="R14">
        <v>0.11409999999999999</v>
      </c>
      <c r="S14">
        <v>0.1052</v>
      </c>
      <c r="T14">
        <v>8.3199999999999996E-2</v>
      </c>
      <c r="U14">
        <v>6.8000000000000005E-2</v>
      </c>
      <c r="V14">
        <v>6.3399999999999998E-2</v>
      </c>
      <c r="W14">
        <v>5.5E-2</v>
      </c>
      <c r="X14">
        <v>5.5399999999999998E-2</v>
      </c>
      <c r="Y14">
        <v>5.4600000000000003E-2</v>
      </c>
      <c r="Z14">
        <v>5.0999999999999997E-2</v>
      </c>
      <c r="AA14">
        <v>4.99E-2</v>
      </c>
      <c r="AB14">
        <v>4.6600000000000003E-2</v>
      </c>
      <c r="AC14">
        <v>4.7300000000000002E-2</v>
      </c>
      <c r="AD14">
        <v>5.0999999999999997E-2</v>
      </c>
      <c r="AE14">
        <v>5.0900000000000001E-2</v>
      </c>
      <c r="AF14">
        <v>5.0700000000000002E-2</v>
      </c>
      <c r="AG14">
        <v>4.82E-2</v>
      </c>
      <c r="AH14">
        <v>4.4900000000000002E-2</v>
      </c>
      <c r="AI14">
        <v>4.2900000000000001E-2</v>
      </c>
      <c r="AJ14">
        <v>4.0099999999999997E-2</v>
      </c>
      <c r="AK14">
        <v>3.7699999999999997E-2</v>
      </c>
      <c r="AL14">
        <v>3.4599999999999999E-2</v>
      </c>
      <c r="AM14">
        <v>3.4599999999999999E-2</v>
      </c>
      <c r="AN14">
        <v>3.8399999999999997E-2</v>
      </c>
      <c r="AO14">
        <v>4.1000000000000002E-2</v>
      </c>
      <c r="AP14">
        <v>4.5900000000000003E-2</v>
      </c>
    </row>
    <row r="15" spans="1:42" x14ac:dyDescent="0.25">
      <c r="A15" t="s">
        <v>167</v>
      </c>
      <c r="B15">
        <v>0.17180000000000001</v>
      </c>
      <c r="C15">
        <v>0.17649999999999999</v>
      </c>
      <c r="D15">
        <v>0.1779</v>
      </c>
      <c r="E15">
        <v>0.18870000000000001</v>
      </c>
      <c r="F15">
        <v>0.19370000000000001</v>
      </c>
      <c r="G15">
        <v>0.20230000000000001</v>
      </c>
      <c r="H15">
        <v>0.21920000000000001</v>
      </c>
      <c r="I15">
        <v>0.22789999999999999</v>
      </c>
      <c r="J15">
        <v>0.2457</v>
      </c>
      <c r="K15">
        <v>0.25490000000000002</v>
      </c>
      <c r="L15">
        <v>0.21329999999999999</v>
      </c>
      <c r="M15">
        <v>0.2046</v>
      </c>
      <c r="N15">
        <v>0.2009</v>
      </c>
      <c r="O15">
        <v>0.19209999999999999</v>
      </c>
      <c r="P15">
        <v>0.2092</v>
      </c>
      <c r="Q15">
        <v>0.21060000000000001</v>
      </c>
      <c r="R15">
        <v>0.20530000000000001</v>
      </c>
      <c r="S15">
        <v>0.2026</v>
      </c>
      <c r="T15">
        <v>0.16259999999999999</v>
      </c>
      <c r="U15">
        <v>0.1321</v>
      </c>
      <c r="V15">
        <v>0.1263</v>
      </c>
      <c r="W15">
        <v>0.11020000000000001</v>
      </c>
      <c r="X15">
        <v>0.1071</v>
      </c>
      <c r="Y15">
        <v>0.1077</v>
      </c>
      <c r="Z15">
        <v>9.8699999999999996E-2</v>
      </c>
      <c r="AA15">
        <v>0.10050000000000001</v>
      </c>
      <c r="AB15">
        <v>0.10199999999999999</v>
      </c>
      <c r="AC15">
        <v>9.9699999999999997E-2</v>
      </c>
      <c r="AD15">
        <v>9.9400000000000002E-2</v>
      </c>
      <c r="AE15">
        <v>9.2799999999999994E-2</v>
      </c>
      <c r="AF15">
        <v>8.5199999999999998E-2</v>
      </c>
      <c r="AG15">
        <v>8.3900000000000002E-2</v>
      </c>
      <c r="AH15">
        <v>7.1599999999999997E-2</v>
      </c>
      <c r="AI15">
        <v>6.6100000000000006E-2</v>
      </c>
      <c r="AJ15">
        <v>5.8900000000000001E-2</v>
      </c>
      <c r="AK15">
        <v>4.8399999999999999E-2</v>
      </c>
      <c r="AL15">
        <v>4.6800000000000001E-2</v>
      </c>
      <c r="AM15">
        <v>4.53E-2</v>
      </c>
      <c r="AN15">
        <v>4.7500000000000001E-2</v>
      </c>
      <c r="AO15">
        <v>4.9599999999999998E-2</v>
      </c>
      <c r="AP15">
        <v>5.3800000000000001E-2</v>
      </c>
    </row>
    <row r="16" spans="1:42" x14ac:dyDescent="0.25">
      <c r="A16" t="s">
        <v>169</v>
      </c>
      <c r="B16">
        <v>4.9700000000000001E-2</v>
      </c>
      <c r="C16">
        <v>4.8800000000000003E-2</v>
      </c>
      <c r="D16">
        <v>4.8000000000000001E-2</v>
      </c>
      <c r="E16">
        <v>4.8899999999999999E-2</v>
      </c>
      <c r="F16">
        <v>4.6199999999999998E-2</v>
      </c>
      <c r="G16">
        <v>4.5900000000000003E-2</v>
      </c>
      <c r="H16">
        <v>4.9299999999999997E-2</v>
      </c>
      <c r="I16">
        <v>4.8899999999999999E-2</v>
      </c>
      <c r="J16">
        <v>5.7500000000000002E-2</v>
      </c>
      <c r="K16">
        <v>5.8799999999999998E-2</v>
      </c>
      <c r="L16">
        <v>5.0999999999999997E-2</v>
      </c>
      <c r="M16">
        <v>4.7699999999999999E-2</v>
      </c>
      <c r="N16">
        <v>4.07E-2</v>
      </c>
      <c r="O16">
        <v>3.9399999999999998E-2</v>
      </c>
      <c r="P16">
        <v>3.9100000000000003E-2</v>
      </c>
      <c r="Q16">
        <v>3.9699999999999999E-2</v>
      </c>
      <c r="R16">
        <v>4.0500000000000001E-2</v>
      </c>
      <c r="S16">
        <v>4.2799999999999998E-2</v>
      </c>
      <c r="T16">
        <v>3.8699999999999998E-2</v>
      </c>
      <c r="U16">
        <v>3.49E-2</v>
      </c>
      <c r="V16">
        <v>3.61E-2</v>
      </c>
      <c r="W16">
        <v>3.32E-2</v>
      </c>
      <c r="X16">
        <v>3.3700000000000001E-2</v>
      </c>
      <c r="Y16">
        <v>3.6499999999999998E-2</v>
      </c>
      <c r="Z16">
        <v>3.4599999999999999E-2</v>
      </c>
      <c r="AA16">
        <v>4.0399999999999998E-2</v>
      </c>
      <c r="AB16">
        <v>4.9000000000000002E-2</v>
      </c>
      <c r="AC16">
        <v>5.5E-2</v>
      </c>
      <c r="AD16">
        <v>5.9499999999999997E-2</v>
      </c>
      <c r="AE16">
        <v>5.4100000000000002E-2</v>
      </c>
      <c r="AF16">
        <v>4.6899999999999997E-2</v>
      </c>
      <c r="AG16">
        <v>3.9399999999999998E-2</v>
      </c>
      <c r="AH16">
        <v>3.1E-2</v>
      </c>
      <c r="AI16">
        <v>2.7E-2</v>
      </c>
      <c r="AJ16">
        <v>2.2700000000000001E-2</v>
      </c>
      <c r="AK16">
        <v>1.9199999999999998E-2</v>
      </c>
      <c r="AL16">
        <v>1.8100000000000002E-2</v>
      </c>
      <c r="AM16">
        <v>1.7500000000000002E-2</v>
      </c>
      <c r="AN16">
        <v>1.8200000000000001E-2</v>
      </c>
      <c r="AO16">
        <v>1.8700000000000001E-2</v>
      </c>
      <c r="AP16">
        <v>2.0199999999999999E-2</v>
      </c>
    </row>
    <row r="17" spans="1:42" x14ac:dyDescent="0.25">
      <c r="A17" t="s">
        <v>165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163</v>
      </c>
      <c r="B18">
        <v>-1.921</v>
      </c>
      <c r="C18">
        <v>-1.7606999999999999</v>
      </c>
      <c r="D18">
        <v>-0.80449999999999999</v>
      </c>
      <c r="E18">
        <v>0.19500000000000001</v>
      </c>
      <c r="F18">
        <v>0.62209999999999999</v>
      </c>
      <c r="G18">
        <v>0.77910000000000001</v>
      </c>
      <c r="H18">
        <v>0.85970000000000002</v>
      </c>
      <c r="I18">
        <v>0.59019999999999995</v>
      </c>
      <c r="J18">
        <v>0.63170000000000004</v>
      </c>
      <c r="K18">
        <v>0.29530000000000001</v>
      </c>
      <c r="L18">
        <v>-0.33700000000000002</v>
      </c>
      <c r="M18">
        <v>0.1835</v>
      </c>
      <c r="N18">
        <v>-7.7399999999999997E-2</v>
      </c>
      <c r="O18">
        <v>0.38450000000000001</v>
      </c>
      <c r="P18">
        <v>0.72389999999999999</v>
      </c>
      <c r="Q18">
        <v>3.1099999999999999E-2</v>
      </c>
      <c r="R18">
        <v>0.16639999999999999</v>
      </c>
      <c r="S18">
        <v>0.1172</v>
      </c>
      <c r="T18">
        <v>-0.76590000000000003</v>
      </c>
      <c r="U18">
        <v>-2.1496</v>
      </c>
      <c r="V18">
        <v>-1.9011</v>
      </c>
      <c r="W18">
        <v>-4.2735000000000003</v>
      </c>
      <c r="X18">
        <v>-2.653</v>
      </c>
      <c r="Y18">
        <v>-2.79</v>
      </c>
      <c r="Z18">
        <v>-19.154399999999999</v>
      </c>
      <c r="AA18">
        <v>7.1940999999999997</v>
      </c>
      <c r="AB18">
        <v>8.1594999999999995</v>
      </c>
      <c r="AC18">
        <v>8.6129999999999995</v>
      </c>
      <c r="AD18">
        <v>7.2157999999999998</v>
      </c>
      <c r="AE18">
        <v>4.2716000000000003</v>
      </c>
      <c r="AF18">
        <v>2.8635999999999999</v>
      </c>
      <c r="AG18">
        <v>2.0813000000000001</v>
      </c>
      <c r="AH18">
        <v>1.6491</v>
      </c>
      <c r="AI18">
        <v>1.4794</v>
      </c>
      <c r="AJ18">
        <v>1.4326000000000001</v>
      </c>
      <c r="AK18">
        <v>1.1701999999999999</v>
      </c>
      <c r="AL18">
        <v>1.1233</v>
      </c>
      <c r="AM18">
        <v>1.1409</v>
      </c>
      <c r="AN18">
        <v>1.127</v>
      </c>
      <c r="AO18">
        <v>0.88380000000000003</v>
      </c>
      <c r="AP18">
        <v>0.80459999999999998</v>
      </c>
    </row>
    <row r="19" spans="1:42" x14ac:dyDescent="0.25">
      <c r="A19" t="s">
        <v>194</v>
      </c>
      <c r="B19">
        <v>0.18329999999999999</v>
      </c>
      <c r="C19">
        <v>0.1976</v>
      </c>
      <c r="D19">
        <v>0.18579999999999999</v>
      </c>
      <c r="E19">
        <v>0.16489999999999999</v>
      </c>
      <c r="F19">
        <v>0.15459999999999999</v>
      </c>
      <c r="G19">
        <v>0.1409</v>
      </c>
      <c r="H19">
        <v>0.1328</v>
      </c>
      <c r="I19">
        <v>0.14710000000000001</v>
      </c>
      <c r="J19">
        <v>0.16220000000000001</v>
      </c>
      <c r="K19">
        <v>0.17019999999999999</v>
      </c>
      <c r="L19">
        <v>0.19969999999999999</v>
      </c>
      <c r="M19">
        <v>0.1741</v>
      </c>
      <c r="N19">
        <v>0.18140000000000001</v>
      </c>
      <c r="O19">
        <v>0.17780000000000001</v>
      </c>
      <c r="P19">
        <v>0.1681</v>
      </c>
      <c r="Q19">
        <v>0.17219999999999999</v>
      </c>
      <c r="R19">
        <v>0.16869999999999999</v>
      </c>
      <c r="S19">
        <v>0.17050000000000001</v>
      </c>
      <c r="T19">
        <v>0.18010000000000001</v>
      </c>
      <c r="U19">
        <v>0.18179999999999999</v>
      </c>
      <c r="V19">
        <v>0.21440000000000001</v>
      </c>
      <c r="W19">
        <v>0.2195</v>
      </c>
      <c r="X19">
        <v>0.2208</v>
      </c>
      <c r="Y19">
        <v>0.2072</v>
      </c>
      <c r="Z19">
        <v>0.20669999999999999</v>
      </c>
      <c r="AA19">
        <v>0.1948</v>
      </c>
      <c r="AB19">
        <v>0.18090000000000001</v>
      </c>
      <c r="AC19">
        <v>0.1822</v>
      </c>
      <c r="AD19">
        <v>0.17230000000000001</v>
      </c>
      <c r="AE19">
        <v>0.1598</v>
      </c>
      <c r="AF19">
        <v>0.155</v>
      </c>
      <c r="AG19">
        <v>0.1542</v>
      </c>
      <c r="AH19">
        <v>0.1583</v>
      </c>
      <c r="AI19">
        <v>0.16170000000000001</v>
      </c>
      <c r="AJ19">
        <v>0.16450000000000001</v>
      </c>
      <c r="AK19">
        <v>0.15909999999999999</v>
      </c>
      <c r="AL19">
        <v>0.15670000000000001</v>
      </c>
      <c r="AM19">
        <v>0.15709999999999999</v>
      </c>
      <c r="AN19">
        <v>0.1595</v>
      </c>
      <c r="AO19">
        <v>0.157</v>
      </c>
      <c r="AP19">
        <v>0.15479999999999999</v>
      </c>
    </row>
    <row r="20" spans="1:42" x14ac:dyDescent="0.25">
      <c r="A20" t="s">
        <v>164</v>
      </c>
      <c r="B20">
        <v>-2.2342</v>
      </c>
      <c r="C20">
        <v>-2.3599000000000001</v>
      </c>
      <c r="D20">
        <v>-2.6465000000000001</v>
      </c>
      <c r="E20">
        <v>-3.2151000000000001</v>
      </c>
      <c r="F20">
        <v>-3.6475</v>
      </c>
      <c r="G20">
        <v>-3.9809000000000001</v>
      </c>
      <c r="H20">
        <v>-3.8618000000000001</v>
      </c>
      <c r="I20">
        <v>-3.2654999999999998</v>
      </c>
      <c r="J20">
        <v>-2.4468000000000001</v>
      </c>
      <c r="K20">
        <v>-1.9346000000000001</v>
      </c>
      <c r="L20">
        <v>-1.3603000000000001</v>
      </c>
      <c r="M20">
        <v>-1.2294</v>
      </c>
      <c r="N20">
        <v>-1.2698</v>
      </c>
      <c r="O20">
        <v>-1.5270999999999999</v>
      </c>
      <c r="P20">
        <v>-1.9950000000000001</v>
      </c>
      <c r="Q20">
        <v>-1.9774</v>
      </c>
      <c r="R20">
        <v>-1.9829000000000001</v>
      </c>
      <c r="S20">
        <v>-1.6948000000000001</v>
      </c>
      <c r="T20">
        <v>-1.2656000000000001</v>
      </c>
      <c r="U20">
        <v>-1.0199</v>
      </c>
      <c r="V20">
        <v>-0.81679999999999997</v>
      </c>
      <c r="W20">
        <v>-0.61699999999999999</v>
      </c>
      <c r="X20">
        <v>-0.55110000000000003</v>
      </c>
      <c r="Y20">
        <v>-0.61839999999999995</v>
      </c>
      <c r="Z20">
        <v>-0.68300000000000005</v>
      </c>
      <c r="AA20">
        <v>-0.83819999999999995</v>
      </c>
      <c r="AB20">
        <v>-1.133</v>
      </c>
      <c r="AC20">
        <v>-1.3638999999999999</v>
      </c>
      <c r="AD20">
        <v>-2.2084000000000001</v>
      </c>
      <c r="AE20">
        <v>-2.4908000000000001</v>
      </c>
      <c r="AF20">
        <v>-2.6337000000000002</v>
      </c>
      <c r="AG20">
        <v>-2.6486000000000001</v>
      </c>
      <c r="AH20">
        <v>-2.1829999999999998</v>
      </c>
      <c r="AI20">
        <v>-1.8188</v>
      </c>
      <c r="AJ20">
        <v>-1.7145999999999999</v>
      </c>
      <c r="AK20">
        <v>-1.6629</v>
      </c>
      <c r="AL20">
        <v>-1.6679999999999999</v>
      </c>
      <c r="AM20">
        <v>-1.8801000000000001</v>
      </c>
      <c r="AN20">
        <v>-1.91</v>
      </c>
      <c r="AO20">
        <v>-1.9066000000000001</v>
      </c>
      <c r="AP20">
        <v>-1.9722999999999999</v>
      </c>
    </row>
    <row r="21" spans="1:42" x14ac:dyDescent="0.25">
      <c r="A21" t="s">
        <v>174</v>
      </c>
      <c r="B21">
        <v>1.1189</v>
      </c>
      <c r="C21">
        <v>1.3072999999999999</v>
      </c>
      <c r="D21">
        <v>1.5247999999999999</v>
      </c>
      <c r="E21">
        <v>1.7121</v>
      </c>
      <c r="F21">
        <v>1.8620000000000001</v>
      </c>
      <c r="G21">
        <v>1.9488000000000001</v>
      </c>
      <c r="H21">
        <v>1.9577</v>
      </c>
      <c r="I21">
        <v>2.1040000000000001</v>
      </c>
      <c r="J21">
        <v>2.1371000000000002</v>
      </c>
      <c r="K21">
        <v>2.1756000000000002</v>
      </c>
      <c r="L21">
        <v>2.6534</v>
      </c>
      <c r="M21">
        <v>3.2360000000000002</v>
      </c>
      <c r="N21">
        <v>3.5154999999999998</v>
      </c>
      <c r="O21">
        <v>4.0629999999999997</v>
      </c>
      <c r="P21">
        <v>4.2858999999999998</v>
      </c>
      <c r="Q21">
        <v>4.7225000000000001</v>
      </c>
      <c r="R21">
        <v>4.9154999999999998</v>
      </c>
      <c r="S21">
        <v>5.3663999999999996</v>
      </c>
      <c r="T21">
        <v>6.8318000000000003</v>
      </c>
      <c r="U21">
        <v>8.3864999999999998</v>
      </c>
      <c r="V21">
        <v>8.7065000000000001</v>
      </c>
      <c r="W21">
        <v>9.3940000000000001</v>
      </c>
      <c r="X21">
        <v>9.0747</v>
      </c>
      <c r="Y21">
        <v>9.2363999999999997</v>
      </c>
      <c r="Z21">
        <v>9.4797999999999991</v>
      </c>
      <c r="AA21">
        <v>9.2341999999999995</v>
      </c>
      <c r="AB21">
        <v>10.0235</v>
      </c>
      <c r="AC21">
        <v>11.270899999999999</v>
      </c>
      <c r="AD21">
        <v>12.466200000000001</v>
      </c>
      <c r="AE21">
        <v>14.370799999999999</v>
      </c>
      <c r="AF21">
        <v>15.6525</v>
      </c>
      <c r="AG21">
        <v>18.189599999999999</v>
      </c>
      <c r="AH21">
        <v>20.041899999999998</v>
      </c>
      <c r="AI21">
        <v>21.5898</v>
      </c>
      <c r="AJ21">
        <v>23.796199999999999</v>
      </c>
      <c r="AK21">
        <v>26.026199999999999</v>
      </c>
      <c r="AL21">
        <v>27.174700000000001</v>
      </c>
      <c r="AM21">
        <v>29.6525</v>
      </c>
      <c r="AN21">
        <v>30.2028</v>
      </c>
      <c r="AO21">
        <v>30.4893</v>
      </c>
      <c r="AP21">
        <v>29.7379</v>
      </c>
    </row>
    <row r="22" spans="1:42" x14ac:dyDescent="0.25">
      <c r="A22" t="s">
        <v>175</v>
      </c>
      <c r="B22">
        <v>0.1401</v>
      </c>
      <c r="C22">
        <v>0.1573</v>
      </c>
      <c r="D22">
        <v>8.6999999999999994E-2</v>
      </c>
      <c r="E22">
        <v>-3.0700000000000002E-2</v>
      </c>
      <c r="F22">
        <v>-0.13120000000000001</v>
      </c>
      <c r="G22">
        <v>-0.2135</v>
      </c>
      <c r="H22">
        <v>-0.30030000000000001</v>
      </c>
      <c r="I22">
        <v>-0.2727</v>
      </c>
      <c r="J22">
        <v>-0.32269999999999999</v>
      </c>
      <c r="K22">
        <v>-0.1583</v>
      </c>
      <c r="L22">
        <v>0.1318</v>
      </c>
      <c r="M22">
        <v>-5.7200000000000001E-2</v>
      </c>
      <c r="N22">
        <v>2.3E-2</v>
      </c>
      <c r="O22">
        <v>-0.11890000000000001</v>
      </c>
      <c r="P22">
        <v>-0.40600000000000003</v>
      </c>
      <c r="Q22">
        <v>-2.4500000000000001E-2</v>
      </c>
      <c r="R22">
        <v>-0.1535</v>
      </c>
      <c r="S22">
        <v>-0.12509999999999999</v>
      </c>
      <c r="T22">
        <v>0.53510000000000002</v>
      </c>
      <c r="U22">
        <v>0.81989999999999996</v>
      </c>
      <c r="V22">
        <v>0.71540000000000004</v>
      </c>
      <c r="W22">
        <v>1.0734999999999999</v>
      </c>
      <c r="X22">
        <v>0.82310000000000005</v>
      </c>
      <c r="Y22">
        <v>0.90380000000000005</v>
      </c>
      <c r="Z22">
        <v>0.94899999999999995</v>
      </c>
      <c r="AA22">
        <v>0.97160000000000002</v>
      </c>
      <c r="AB22">
        <v>1.5470999999999999</v>
      </c>
      <c r="AC22">
        <v>2.1240000000000001</v>
      </c>
      <c r="AD22">
        <v>2.7831999999999999</v>
      </c>
      <c r="AE22">
        <v>3.1528</v>
      </c>
      <c r="AF22">
        <v>3.3180999999999998</v>
      </c>
      <c r="AG22">
        <v>3.8854000000000002</v>
      </c>
      <c r="AH22">
        <v>4.4637000000000002</v>
      </c>
      <c r="AI22">
        <v>4.5251999999999999</v>
      </c>
      <c r="AJ22">
        <v>5.0956999999999999</v>
      </c>
      <c r="AK22">
        <v>4.7042000000000002</v>
      </c>
      <c r="AL22">
        <v>4.1825999999999999</v>
      </c>
      <c r="AM22">
        <v>4.4010999999999996</v>
      </c>
      <c r="AN22">
        <v>3.83</v>
      </c>
      <c r="AO22">
        <v>4.1764000000000001</v>
      </c>
      <c r="AP22">
        <v>3.4479000000000002</v>
      </c>
    </row>
    <row r="23" spans="1:42" x14ac:dyDescent="0.25">
      <c r="A23" t="s">
        <v>176</v>
      </c>
      <c r="B23">
        <v>-0.18779999999999999</v>
      </c>
      <c r="C23">
        <v>-0.25919999999999999</v>
      </c>
      <c r="D23">
        <v>-0.36859999999999998</v>
      </c>
      <c r="E23">
        <v>-0.51919999999999999</v>
      </c>
      <c r="F23">
        <v>-0.66410000000000002</v>
      </c>
      <c r="G23">
        <v>-0.78090000000000004</v>
      </c>
      <c r="H23">
        <v>-0.82289999999999996</v>
      </c>
      <c r="I23">
        <v>-0.85009999999999997</v>
      </c>
      <c r="J23">
        <v>-0.71640000000000004</v>
      </c>
      <c r="K23">
        <v>-0.62639999999999996</v>
      </c>
      <c r="L23">
        <v>-0.52370000000000005</v>
      </c>
      <c r="M23">
        <v>-0.59209999999999996</v>
      </c>
      <c r="N23">
        <v>-0.66469999999999996</v>
      </c>
      <c r="O23">
        <v>-0.9204</v>
      </c>
      <c r="P23">
        <v>-1.2552000000000001</v>
      </c>
      <c r="Q23">
        <v>-1.3714999999999999</v>
      </c>
      <c r="R23">
        <v>-1.3866000000000001</v>
      </c>
      <c r="S23">
        <v>-1.2426999999999999</v>
      </c>
      <c r="T23">
        <v>-0.99919999999999998</v>
      </c>
      <c r="U23">
        <v>-0.82099999999999995</v>
      </c>
      <c r="V23">
        <v>-0.66490000000000005</v>
      </c>
      <c r="W23">
        <v>-0.51429999999999998</v>
      </c>
      <c r="X23">
        <v>-0.46079999999999999</v>
      </c>
      <c r="Y23">
        <v>-0.50060000000000004</v>
      </c>
      <c r="Z23">
        <v>-0.54720000000000002</v>
      </c>
      <c r="AA23">
        <v>-0.64580000000000004</v>
      </c>
      <c r="AB23">
        <v>-0.86370000000000002</v>
      </c>
      <c r="AC23">
        <v>-1.1318999999999999</v>
      </c>
      <c r="AD23">
        <v>-1.8307</v>
      </c>
      <c r="AE23">
        <v>-2.1410999999999998</v>
      </c>
      <c r="AF23">
        <v>-2.3592</v>
      </c>
      <c r="AG23">
        <v>-2.6055999999999999</v>
      </c>
      <c r="AH23">
        <v>-2.2301000000000002</v>
      </c>
      <c r="AI23">
        <v>-1.9942</v>
      </c>
      <c r="AJ23">
        <v>-1.9654</v>
      </c>
      <c r="AK23">
        <v>-1.9906999999999999</v>
      </c>
      <c r="AL23">
        <v>-2.0615999999999999</v>
      </c>
      <c r="AM23">
        <v>-2.4575999999999998</v>
      </c>
      <c r="AN23">
        <v>-2.6606000000000001</v>
      </c>
      <c r="AO23">
        <v>-2.8033999999999999</v>
      </c>
      <c r="AP23">
        <v>-3.0129000000000001</v>
      </c>
    </row>
    <row r="24" spans="1:42" x14ac:dyDescent="0.25">
      <c r="A24" t="s">
        <v>177</v>
      </c>
      <c r="B24">
        <v>-4.7699999999999999E-2</v>
      </c>
      <c r="C24">
        <v>-0.1019</v>
      </c>
      <c r="D24">
        <v>-0.28160000000000002</v>
      </c>
      <c r="E24">
        <v>-0.54990000000000006</v>
      </c>
      <c r="F24">
        <v>-0.79530000000000001</v>
      </c>
      <c r="G24">
        <v>-0.99439999999999995</v>
      </c>
      <c r="H24">
        <v>-1.1231</v>
      </c>
      <c r="I24">
        <v>-1.1229</v>
      </c>
      <c r="J24">
        <v>-1.0390999999999999</v>
      </c>
      <c r="K24">
        <v>-0.78469999999999995</v>
      </c>
      <c r="L24">
        <v>-0.39190000000000003</v>
      </c>
      <c r="M24">
        <v>-0.64929999999999999</v>
      </c>
      <c r="N24">
        <v>-0.64170000000000005</v>
      </c>
      <c r="O24">
        <v>-1.0392999999999999</v>
      </c>
      <c r="P24">
        <v>-1.6611</v>
      </c>
      <c r="Q24">
        <v>-1.3959999999999999</v>
      </c>
      <c r="R24">
        <v>-1.5401</v>
      </c>
      <c r="S24">
        <v>-1.3677999999999999</v>
      </c>
      <c r="T24">
        <v>-0.46410000000000001</v>
      </c>
      <c r="U24">
        <v>-1.1999999999999999E-3</v>
      </c>
      <c r="V24">
        <v>5.0500000000000003E-2</v>
      </c>
      <c r="W24">
        <v>0.55910000000000004</v>
      </c>
      <c r="X24">
        <v>0.36230000000000001</v>
      </c>
      <c r="Y24">
        <v>0.4032</v>
      </c>
      <c r="Z24">
        <v>0.40179999999999999</v>
      </c>
      <c r="AA24">
        <v>0.32579999999999998</v>
      </c>
      <c r="AB24">
        <v>0.68340000000000001</v>
      </c>
      <c r="AC24">
        <v>0.99209999999999998</v>
      </c>
      <c r="AD24">
        <v>0.95250000000000001</v>
      </c>
      <c r="AE24">
        <v>1.0117</v>
      </c>
      <c r="AF24">
        <v>0.95889999999999997</v>
      </c>
      <c r="AG24">
        <v>1.2798</v>
      </c>
      <c r="AH24">
        <v>2.2336</v>
      </c>
      <c r="AI24">
        <v>2.5310000000000001</v>
      </c>
      <c r="AJ24">
        <v>3.1303000000000001</v>
      </c>
      <c r="AK24">
        <v>2.7134</v>
      </c>
      <c r="AL24">
        <v>2.121</v>
      </c>
      <c r="AM24">
        <v>1.9436</v>
      </c>
      <c r="AN24">
        <v>1.1694</v>
      </c>
      <c r="AO24">
        <v>1.373</v>
      </c>
      <c r="AP24">
        <v>0.435</v>
      </c>
    </row>
    <row r="25" spans="1:42" x14ac:dyDescent="0.25">
      <c r="A25" t="s">
        <v>182</v>
      </c>
      <c r="B25">
        <v>-88413000</v>
      </c>
      <c r="C25">
        <v>-189947000</v>
      </c>
      <c r="D25">
        <v>-527606000</v>
      </c>
      <c r="E25">
        <v>-1027222000</v>
      </c>
      <c r="F25">
        <v>-1502435000</v>
      </c>
      <c r="G25">
        <v>-1889769000</v>
      </c>
      <c r="H25">
        <v>-2173341000</v>
      </c>
      <c r="I25">
        <v>-2159349000</v>
      </c>
      <c r="J25">
        <v>-2067959000</v>
      </c>
      <c r="K25">
        <v>-1647662000</v>
      </c>
      <c r="L25">
        <v>-875881000</v>
      </c>
      <c r="M25">
        <v>-1404631000</v>
      </c>
      <c r="N25">
        <v>-1560602000</v>
      </c>
      <c r="O25">
        <v>-2575458000</v>
      </c>
      <c r="P25">
        <v>-4168492000</v>
      </c>
      <c r="Q25">
        <v>-3476000000</v>
      </c>
      <c r="R25">
        <v>-3907603000</v>
      </c>
      <c r="S25">
        <v>-3487840000</v>
      </c>
      <c r="T25">
        <v>-1190329000</v>
      </c>
      <c r="U25">
        <v>-3000000</v>
      </c>
      <c r="V25">
        <v>131038000</v>
      </c>
      <c r="W25">
        <v>1484515000</v>
      </c>
      <c r="X25">
        <v>975000000</v>
      </c>
      <c r="Y25">
        <v>1073000000</v>
      </c>
      <c r="Z25">
        <v>1103000000</v>
      </c>
      <c r="AA25">
        <v>907000000</v>
      </c>
      <c r="AB25">
        <v>1921000000</v>
      </c>
      <c r="AC25">
        <v>2776000000</v>
      </c>
      <c r="AD25">
        <v>2746000000</v>
      </c>
      <c r="AE25">
        <v>2947000000</v>
      </c>
      <c r="AF25">
        <v>2870000000</v>
      </c>
      <c r="AG25">
        <v>3787000000</v>
      </c>
      <c r="AH25">
        <v>6931000000</v>
      </c>
      <c r="AI25">
        <v>7874000000</v>
      </c>
      <c r="AJ25">
        <v>9848000000</v>
      </c>
      <c r="AK25">
        <v>8493000000</v>
      </c>
      <c r="AL25">
        <v>6715000000</v>
      </c>
      <c r="AM25">
        <v>6163000000</v>
      </c>
      <c r="AN25">
        <v>3714000000</v>
      </c>
      <c r="AO25">
        <v>4358000000</v>
      </c>
      <c r="AP25">
        <v>1386000000</v>
      </c>
    </row>
    <row r="26" spans="1:42" x14ac:dyDescent="0.25">
      <c r="A26" t="s">
        <v>184</v>
      </c>
      <c r="B26">
        <v>-347861000</v>
      </c>
      <c r="C26">
        <v>-483031000</v>
      </c>
      <c r="D26">
        <v>-690658000</v>
      </c>
      <c r="E26">
        <v>-969885000</v>
      </c>
      <c r="F26">
        <v>-1254581000</v>
      </c>
      <c r="G26">
        <v>-1484061000</v>
      </c>
      <c r="H26">
        <v>-1592289000</v>
      </c>
      <c r="I26">
        <v>-1634850000</v>
      </c>
      <c r="J26">
        <v>-1425649000</v>
      </c>
      <c r="K26">
        <v>-1315204000</v>
      </c>
      <c r="L26">
        <v>-1170412000</v>
      </c>
      <c r="M26">
        <v>-1280802000</v>
      </c>
      <c r="N26">
        <v>-1616567000</v>
      </c>
      <c r="O26">
        <v>-2280915000</v>
      </c>
      <c r="P26">
        <v>-3149738000</v>
      </c>
      <c r="Q26">
        <v>-3415000000</v>
      </c>
      <c r="R26">
        <v>-3518038000</v>
      </c>
      <c r="S26">
        <v>-3168783000</v>
      </c>
      <c r="T26">
        <v>-2562874000</v>
      </c>
      <c r="U26">
        <v>-2101000000</v>
      </c>
      <c r="V26">
        <v>-1725338000</v>
      </c>
      <c r="W26">
        <v>-1365525000</v>
      </c>
      <c r="X26">
        <v>-1240000000</v>
      </c>
      <c r="Y26">
        <v>-1332000000</v>
      </c>
      <c r="Z26">
        <v>-1502000000</v>
      </c>
      <c r="AA26">
        <v>-1798000000</v>
      </c>
      <c r="AB26">
        <v>-2428000000</v>
      </c>
      <c r="AC26">
        <v>-3167000000</v>
      </c>
      <c r="AD26">
        <v>-5278000000</v>
      </c>
      <c r="AE26">
        <v>-6237000000</v>
      </c>
      <c r="AF26">
        <v>-7061000000</v>
      </c>
      <c r="AG26">
        <v>-7710000000</v>
      </c>
      <c r="AH26">
        <v>-6920000000</v>
      </c>
      <c r="AI26">
        <v>-6204000000</v>
      </c>
      <c r="AJ26">
        <v>-6183000000</v>
      </c>
      <c r="AK26">
        <v>-6231000000</v>
      </c>
      <c r="AL26">
        <v>-6527000000</v>
      </c>
      <c r="AM26">
        <v>-7793000000</v>
      </c>
      <c r="AN26">
        <v>-8450000000</v>
      </c>
      <c r="AO26">
        <v>-8898000000</v>
      </c>
      <c r="AP26">
        <v>-9599000000</v>
      </c>
    </row>
    <row r="27" spans="1:42" x14ac:dyDescent="0.25">
      <c r="A27" t="s">
        <v>207</v>
      </c>
      <c r="B27">
        <v>6</v>
      </c>
      <c r="C27">
        <v>4</v>
      </c>
      <c r="D27">
        <v>5</v>
      </c>
      <c r="E27">
        <v>2</v>
      </c>
      <c r="F27">
        <v>3</v>
      </c>
      <c r="G27">
        <v>3</v>
      </c>
      <c r="H27">
        <v>2</v>
      </c>
      <c r="I27">
        <v>2</v>
      </c>
      <c r="J27">
        <v>1</v>
      </c>
      <c r="K27">
        <v>3</v>
      </c>
      <c r="L27">
        <v>6</v>
      </c>
      <c r="M27">
        <v>5</v>
      </c>
      <c r="N27">
        <v>6</v>
      </c>
      <c r="O27">
        <v>4</v>
      </c>
      <c r="P27">
        <v>2</v>
      </c>
      <c r="Q27">
        <v>2</v>
      </c>
      <c r="R27">
        <v>1</v>
      </c>
      <c r="S27">
        <v>1</v>
      </c>
      <c r="T27">
        <v>4</v>
      </c>
      <c r="U27">
        <v>4</v>
      </c>
      <c r="V27">
        <v>6</v>
      </c>
      <c r="W27">
        <v>7</v>
      </c>
      <c r="X27">
        <v>5</v>
      </c>
      <c r="Y27">
        <v>6</v>
      </c>
      <c r="Z27">
        <v>5</v>
      </c>
      <c r="AA27">
        <v>7</v>
      </c>
      <c r="AB27">
        <v>7</v>
      </c>
      <c r="AC27">
        <v>7</v>
      </c>
      <c r="AD27">
        <v>8</v>
      </c>
      <c r="AE27">
        <v>8</v>
      </c>
      <c r="AF27">
        <v>7</v>
      </c>
      <c r="AG27">
        <v>7</v>
      </c>
      <c r="AH27">
        <v>7</v>
      </c>
      <c r="AI27">
        <v>7</v>
      </c>
      <c r="AJ27">
        <v>8</v>
      </c>
      <c r="AK27">
        <v>8</v>
      </c>
      <c r="AL27">
        <v>7</v>
      </c>
      <c r="AM27">
        <v>6</v>
      </c>
      <c r="AN27">
        <v>6</v>
      </c>
      <c r="AO27">
        <v>4</v>
      </c>
      <c r="AP27">
        <v>4</v>
      </c>
    </row>
    <row r="28" spans="1:42" x14ac:dyDescent="0.25">
      <c r="A28" t="s">
        <v>192</v>
      </c>
      <c r="B28">
        <v>0.16789999999999999</v>
      </c>
      <c r="C28">
        <v>0.1983</v>
      </c>
      <c r="D28">
        <v>0.2417</v>
      </c>
      <c r="E28">
        <v>0.30320000000000003</v>
      </c>
      <c r="F28">
        <v>0.35659999999999997</v>
      </c>
      <c r="G28">
        <v>0.4007</v>
      </c>
      <c r="H28">
        <v>0.42030000000000001</v>
      </c>
      <c r="I28">
        <v>0.40410000000000001</v>
      </c>
      <c r="J28">
        <v>0.3352</v>
      </c>
      <c r="K28">
        <v>0.28789999999999999</v>
      </c>
      <c r="L28">
        <v>0.19739999999999999</v>
      </c>
      <c r="M28">
        <v>0.183</v>
      </c>
      <c r="N28">
        <v>0.18909999999999999</v>
      </c>
      <c r="O28">
        <v>0.22650000000000001</v>
      </c>
      <c r="P28">
        <v>0.29289999999999999</v>
      </c>
      <c r="Q28">
        <v>0.29039999999999999</v>
      </c>
      <c r="R28">
        <v>0.28210000000000002</v>
      </c>
      <c r="S28">
        <v>0.2316</v>
      </c>
      <c r="T28">
        <v>0.14630000000000001</v>
      </c>
      <c r="U28">
        <v>9.7900000000000001E-2</v>
      </c>
      <c r="V28">
        <v>7.6399999999999996E-2</v>
      </c>
      <c r="W28">
        <v>5.4800000000000001E-2</v>
      </c>
      <c r="X28">
        <v>5.0799999999999998E-2</v>
      </c>
      <c r="Y28">
        <v>5.4199999999999998E-2</v>
      </c>
      <c r="Z28">
        <v>5.7700000000000001E-2</v>
      </c>
      <c r="AA28">
        <v>6.9900000000000004E-2</v>
      </c>
      <c r="AB28">
        <v>8.6199999999999999E-2</v>
      </c>
      <c r="AC28">
        <v>0.1004</v>
      </c>
      <c r="AD28">
        <v>0.1469</v>
      </c>
      <c r="AE28">
        <v>0.14899999999999999</v>
      </c>
      <c r="AF28">
        <v>0.1507</v>
      </c>
      <c r="AG28">
        <v>0.14319999999999999</v>
      </c>
      <c r="AH28">
        <v>0.1113</v>
      </c>
      <c r="AI28">
        <v>9.2399999999999996E-2</v>
      </c>
      <c r="AJ28">
        <v>8.2600000000000007E-2</v>
      </c>
      <c r="AK28">
        <v>7.6499999999999999E-2</v>
      </c>
      <c r="AL28">
        <v>7.5899999999999995E-2</v>
      </c>
      <c r="AM28">
        <v>8.2900000000000001E-2</v>
      </c>
      <c r="AN28">
        <v>8.8099999999999998E-2</v>
      </c>
      <c r="AO28">
        <v>9.1899999999999996E-2</v>
      </c>
      <c r="AP28">
        <v>0.1013</v>
      </c>
    </row>
    <row r="29" spans="1:42" x14ac:dyDescent="0.25">
      <c r="A29" t="s">
        <v>65</v>
      </c>
      <c r="B29">
        <v>-6.5199999999999994E-2</v>
      </c>
      <c r="C29">
        <v>-6.83E-2</v>
      </c>
      <c r="D29">
        <v>-7.0900000000000005E-2</v>
      </c>
      <c r="E29">
        <v>-9.1899999999999996E-2</v>
      </c>
      <c r="F29">
        <v>-0.1133</v>
      </c>
      <c r="G29">
        <v>-0.1406</v>
      </c>
      <c r="H29">
        <v>-0.1784</v>
      </c>
      <c r="I29">
        <v>-0.21959999999999999</v>
      </c>
      <c r="J29">
        <v>-0.23910000000000001</v>
      </c>
      <c r="K29">
        <v>-0.24640000000000001</v>
      </c>
      <c r="L29">
        <v>-0.1474</v>
      </c>
      <c r="M29">
        <v>-9.64E-2</v>
      </c>
      <c r="N29">
        <v>-8.4599999999999995E-2</v>
      </c>
      <c r="O29">
        <v>-7.6100000000000001E-2</v>
      </c>
      <c r="P29">
        <v>-0.13089999999999999</v>
      </c>
      <c r="Q29">
        <v>-0.16689999999999999</v>
      </c>
      <c r="R29">
        <v>-0.18770000000000001</v>
      </c>
      <c r="S29">
        <v>-0.19889999999999999</v>
      </c>
      <c r="T29">
        <v>-0.1023</v>
      </c>
      <c r="U29">
        <v>-4.5499999999999999E-2</v>
      </c>
      <c r="V29">
        <v>-4.3200000000000002E-2</v>
      </c>
      <c r="W29">
        <v>-2.6700000000000002E-2</v>
      </c>
      <c r="X29">
        <v>-3.4200000000000001E-2</v>
      </c>
      <c r="Y29">
        <v>-3.5099999999999999E-2</v>
      </c>
      <c r="Z29">
        <v>-5.1999999999999998E-3</v>
      </c>
      <c r="AA29">
        <v>1.46E-2</v>
      </c>
      <c r="AB29">
        <v>1.89E-2</v>
      </c>
      <c r="AC29">
        <v>2.1899999999999999E-2</v>
      </c>
      <c r="AD29">
        <v>3.09E-2</v>
      </c>
      <c r="AE29">
        <v>5.1400000000000001E-2</v>
      </c>
      <c r="AF29">
        <v>7.3999999999999996E-2</v>
      </c>
      <c r="AG29">
        <v>0.1026</v>
      </c>
      <c r="AH29">
        <v>0.1351</v>
      </c>
      <c r="AI29">
        <v>0.14169999999999999</v>
      </c>
      <c r="AJ29">
        <v>0.14949999999999999</v>
      </c>
      <c r="AK29">
        <v>0.1545</v>
      </c>
      <c r="AL29">
        <v>0.13700000000000001</v>
      </c>
      <c r="AM29">
        <v>0.13009999999999999</v>
      </c>
      <c r="AN29">
        <v>0.1125</v>
      </c>
      <c r="AO29">
        <v>0.155</v>
      </c>
      <c r="AP29">
        <v>0.14410000000000001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7"/>
  <sheetViews>
    <sheetView tabSelected="1" topLeftCell="H1" workbookViewId="0">
      <selection activeCell="V21" sqref="V21"/>
    </sheetView>
  </sheetViews>
  <sheetFormatPr defaultRowHeight="15" x14ac:dyDescent="0.25"/>
  <cols>
    <col min="1" max="1" width="18.85546875" customWidth="1"/>
    <col min="2" max="11" width="21.28515625" customWidth="1"/>
    <col min="12" max="12" width="19" bestFit="1" customWidth="1"/>
    <col min="13" max="13" width="20" bestFit="1" customWidth="1"/>
    <col min="14" max="19" width="22.42578125" customWidth="1"/>
    <col min="22" max="22" width="26.140625" bestFit="1" customWidth="1"/>
  </cols>
  <sheetData>
    <row r="1" spans="1:23" x14ac:dyDescent="0.25">
      <c r="L1" t="s">
        <v>221</v>
      </c>
      <c r="N1">
        <v>15000</v>
      </c>
      <c r="O1">
        <v>15000</v>
      </c>
      <c r="P1">
        <v>15000</v>
      </c>
      <c r="Q1">
        <v>15000</v>
      </c>
      <c r="R1">
        <v>15000</v>
      </c>
      <c r="S1">
        <v>15000</v>
      </c>
    </row>
    <row r="2" spans="1:23" x14ac:dyDescent="0.25">
      <c r="L2" t="s">
        <v>220</v>
      </c>
      <c r="N2" s="3">
        <v>3500000</v>
      </c>
      <c r="O2" s="9">
        <f>N2*$W$18</f>
        <v>4900000</v>
      </c>
      <c r="P2" s="9">
        <f t="shared" ref="P2:S2" si="0">O2*$W$18</f>
        <v>6860000</v>
      </c>
      <c r="Q2" s="9">
        <f t="shared" si="0"/>
        <v>9604000</v>
      </c>
      <c r="R2" s="9">
        <f t="shared" si="0"/>
        <v>13445600</v>
      </c>
      <c r="S2" s="9">
        <f t="shared" si="0"/>
        <v>18823840</v>
      </c>
    </row>
    <row r="3" spans="1:23" x14ac:dyDescent="0.25">
      <c r="L3" t="s">
        <v>208</v>
      </c>
      <c r="M3" s="10">
        <v>5000000000</v>
      </c>
      <c r="N3" s="10">
        <f>N2*N1</f>
        <v>52500000000</v>
      </c>
      <c r="O3" s="10">
        <f t="shared" ref="O3:S3" si="1">O2*O1</f>
        <v>73500000000</v>
      </c>
      <c r="P3" s="10">
        <f t="shared" si="1"/>
        <v>102900000000</v>
      </c>
      <c r="Q3" s="10">
        <f t="shared" si="1"/>
        <v>144060000000</v>
      </c>
      <c r="R3" s="10">
        <f t="shared" si="1"/>
        <v>201684000000</v>
      </c>
      <c r="S3" s="10">
        <f t="shared" si="1"/>
        <v>282357600000</v>
      </c>
    </row>
    <row r="4" spans="1:23" x14ac:dyDescent="0.25">
      <c r="B4" t="s">
        <v>3</v>
      </c>
      <c r="C4" t="s">
        <v>7</v>
      </c>
      <c r="D4" t="s">
        <v>11</v>
      </c>
      <c r="E4" t="s">
        <v>15</v>
      </c>
      <c r="F4" t="s">
        <v>19</v>
      </c>
      <c r="G4" t="s">
        <v>23</v>
      </c>
      <c r="H4" t="s">
        <v>27</v>
      </c>
      <c r="I4" t="s">
        <v>31</v>
      </c>
      <c r="J4" t="s">
        <v>35</v>
      </c>
      <c r="K4" t="s">
        <v>39</v>
      </c>
      <c r="L4">
        <v>2024</v>
      </c>
      <c r="M4">
        <v>2025</v>
      </c>
      <c r="N4">
        <v>2026</v>
      </c>
      <c r="O4">
        <v>2027</v>
      </c>
      <c r="P4">
        <v>2028</v>
      </c>
      <c r="Q4">
        <v>2029</v>
      </c>
      <c r="R4">
        <v>2030</v>
      </c>
      <c r="S4">
        <v>2031</v>
      </c>
    </row>
    <row r="5" spans="1:23" x14ac:dyDescent="0.25">
      <c r="A5" t="s">
        <v>41</v>
      </c>
      <c r="B5" s="4">
        <v>3198356000</v>
      </c>
      <c r="C5" s="4">
        <v>4046025000</v>
      </c>
      <c r="D5" s="4">
        <v>7000132000</v>
      </c>
      <c r="E5" s="4">
        <v>11759000000</v>
      </c>
      <c r="F5" s="4">
        <v>21461000000</v>
      </c>
      <c r="G5" s="4">
        <v>24578000000</v>
      </c>
      <c r="H5" s="4">
        <v>31536000000</v>
      </c>
      <c r="I5" s="4">
        <v>53823000000</v>
      </c>
      <c r="J5" s="4">
        <v>81462000000</v>
      </c>
      <c r="K5" s="4">
        <v>96773000000</v>
      </c>
      <c r="L5" s="4">
        <v>110000000000</v>
      </c>
      <c r="M5" s="4">
        <v>110000000000</v>
      </c>
      <c r="N5" s="4">
        <v>110000000000</v>
      </c>
      <c r="O5" s="4">
        <v>110000000000</v>
      </c>
      <c r="P5" s="4">
        <v>110000000000</v>
      </c>
      <c r="Q5" s="4">
        <v>110000000000</v>
      </c>
      <c r="R5" s="4">
        <v>110000000000</v>
      </c>
      <c r="S5" s="4">
        <v>110000000000</v>
      </c>
    </row>
    <row r="6" spans="1:23" x14ac:dyDescent="0.25">
      <c r="A6" t="s">
        <v>42</v>
      </c>
      <c r="B6">
        <v>0.58850000000000002</v>
      </c>
      <c r="C6">
        <v>0.26500000000000001</v>
      </c>
      <c r="D6">
        <v>0.73009999999999997</v>
      </c>
      <c r="E6">
        <v>0.67979999999999996</v>
      </c>
      <c r="F6">
        <v>0.82509999999999994</v>
      </c>
      <c r="G6">
        <v>0.1452</v>
      </c>
      <c r="H6">
        <v>0.28310000000000002</v>
      </c>
      <c r="I6">
        <v>0.70669999999999999</v>
      </c>
      <c r="J6">
        <v>0.51349999999999996</v>
      </c>
      <c r="K6">
        <v>0.188</v>
      </c>
      <c r="L6" s="5">
        <f>L5*0.2</f>
        <v>22000000000</v>
      </c>
      <c r="M6" s="5">
        <f t="shared" ref="M6:S6" si="2">M5*0.2</f>
        <v>22000000000</v>
      </c>
      <c r="N6" s="5">
        <f t="shared" si="2"/>
        <v>22000000000</v>
      </c>
      <c r="O6" s="5">
        <f t="shared" si="2"/>
        <v>22000000000</v>
      </c>
      <c r="P6" s="5">
        <f t="shared" si="2"/>
        <v>22000000000</v>
      </c>
      <c r="Q6" s="5">
        <f t="shared" si="2"/>
        <v>22000000000</v>
      </c>
      <c r="R6" s="5">
        <f t="shared" si="2"/>
        <v>22000000000</v>
      </c>
      <c r="S6" s="5">
        <f t="shared" si="2"/>
        <v>22000000000</v>
      </c>
    </row>
    <row r="7" spans="1:23" x14ac:dyDescent="0.25">
      <c r="A7" t="s">
        <v>43</v>
      </c>
      <c r="B7" s="4">
        <v>2316685000</v>
      </c>
      <c r="C7" s="4">
        <v>3122522000</v>
      </c>
      <c r="D7" s="4">
        <v>5400875000</v>
      </c>
      <c r="E7" s="4">
        <v>9536000000</v>
      </c>
      <c r="F7" s="4">
        <v>17419000000</v>
      </c>
      <c r="G7" s="4">
        <v>20509000000</v>
      </c>
      <c r="H7" s="4">
        <v>24906000000</v>
      </c>
      <c r="I7" s="4">
        <v>40217000000</v>
      </c>
      <c r="J7" s="4">
        <v>60609000000</v>
      </c>
      <c r="K7" s="4">
        <v>79113000000</v>
      </c>
      <c r="V7" t="s">
        <v>209</v>
      </c>
      <c r="W7">
        <v>0.75</v>
      </c>
    </row>
    <row r="8" spans="1:23" x14ac:dyDescent="0.25">
      <c r="A8" t="s">
        <v>44</v>
      </c>
      <c r="B8" s="4">
        <v>881671100</v>
      </c>
      <c r="C8" s="4">
        <v>923502700</v>
      </c>
      <c r="D8" s="4">
        <v>1599257000</v>
      </c>
      <c r="E8" s="4">
        <v>2223000000</v>
      </c>
      <c r="F8" s="4">
        <v>4042000000</v>
      </c>
      <c r="G8" s="4">
        <v>4069000000</v>
      </c>
      <c r="H8" s="4">
        <v>6630000000</v>
      </c>
      <c r="I8" s="4">
        <v>13606000000</v>
      </c>
      <c r="J8" s="4">
        <v>20853000000</v>
      </c>
      <c r="K8" s="4">
        <v>17660000000</v>
      </c>
      <c r="L8" s="5">
        <f>L6</f>
        <v>22000000000</v>
      </c>
      <c r="M8" s="1">
        <f>M6+(M3*$W$7)</f>
        <v>25750000000</v>
      </c>
      <c r="N8" s="1">
        <f t="shared" ref="N8:S8" si="3">N6+(N3*$W$7)</f>
        <v>61375000000</v>
      </c>
      <c r="O8" s="1">
        <f t="shared" si="3"/>
        <v>77125000000</v>
      </c>
      <c r="P8" s="1">
        <f t="shared" si="3"/>
        <v>99175000000</v>
      </c>
      <c r="Q8" s="1">
        <f t="shared" si="3"/>
        <v>130045000000</v>
      </c>
      <c r="R8" s="1">
        <f t="shared" si="3"/>
        <v>173263000000</v>
      </c>
      <c r="S8" s="1">
        <f t="shared" si="3"/>
        <v>233768200000</v>
      </c>
      <c r="V8" t="s">
        <v>210</v>
      </c>
      <c r="W8">
        <v>0.3</v>
      </c>
    </row>
    <row r="9" spans="1:23" x14ac:dyDescent="0.25">
      <c r="A9" t="s">
        <v>45</v>
      </c>
      <c r="B9" s="4">
        <v>464700000</v>
      </c>
      <c r="C9" s="4">
        <v>717900000</v>
      </c>
      <c r="D9" s="4">
        <v>834408000</v>
      </c>
      <c r="E9" s="4">
        <v>1378000000</v>
      </c>
      <c r="F9" s="4">
        <v>1460000000</v>
      </c>
      <c r="G9" s="4">
        <v>1343000000</v>
      </c>
      <c r="H9" s="4">
        <v>1491000000</v>
      </c>
      <c r="I9" s="4">
        <v>2593000000</v>
      </c>
      <c r="J9" s="4">
        <v>3075000000</v>
      </c>
      <c r="K9" s="4">
        <v>3969000000</v>
      </c>
      <c r="L9" s="7">
        <f>K9*(1+$W$8)</f>
        <v>5159700000</v>
      </c>
      <c r="M9" s="7">
        <f>L9*(1+$W$8)</f>
        <v>6707610000</v>
      </c>
      <c r="N9" s="7">
        <f>M9*(1+$W$8)</f>
        <v>8719893000</v>
      </c>
      <c r="O9" s="7">
        <f>N9*(1+$W$8)</f>
        <v>11335860900</v>
      </c>
      <c r="P9" s="7">
        <v>11335860900</v>
      </c>
      <c r="Q9" s="7">
        <v>11335860900</v>
      </c>
      <c r="R9" s="7">
        <v>11335860900</v>
      </c>
      <c r="S9" s="7">
        <v>11335860900</v>
      </c>
      <c r="V9" t="s">
        <v>211</v>
      </c>
      <c r="W9">
        <v>0.23499999999999999</v>
      </c>
    </row>
    <row r="10" spans="1:23" x14ac:dyDescent="0.25">
      <c r="A10" t="s">
        <v>46</v>
      </c>
      <c r="B10" s="4">
        <v>603660000</v>
      </c>
      <c r="C10" s="4">
        <v>922232000</v>
      </c>
      <c r="D10" s="4">
        <v>1432189000</v>
      </c>
      <c r="E10" s="4">
        <v>2477000000</v>
      </c>
      <c r="F10" s="4">
        <v>2835000000</v>
      </c>
      <c r="G10" s="4">
        <v>2646000000</v>
      </c>
      <c r="H10" s="4">
        <v>3145000000</v>
      </c>
      <c r="I10" s="4">
        <v>4517000000</v>
      </c>
      <c r="J10" s="4">
        <v>3946000000</v>
      </c>
      <c r="K10" s="4">
        <v>4800000000</v>
      </c>
      <c r="L10" s="7">
        <f>K10*(1+$W$9)</f>
        <v>5927999999.999999</v>
      </c>
      <c r="M10" s="7">
        <f>L10*(1+$W$9)</f>
        <v>7321079999.9999981</v>
      </c>
      <c r="N10" s="7">
        <f>M10*(1+$W$9)</f>
        <v>9041533799.9999962</v>
      </c>
      <c r="O10" s="7">
        <f>N10*(1+$W$9)</f>
        <v>11166294242.999994</v>
      </c>
      <c r="P10" s="7">
        <f>O10*(1+$W$9)</f>
        <v>13790373390.104992</v>
      </c>
      <c r="Q10" s="7">
        <v>14000000000</v>
      </c>
      <c r="R10" s="7">
        <v>14000000000</v>
      </c>
      <c r="S10" s="7">
        <v>14000000000</v>
      </c>
      <c r="V10" t="s">
        <v>213</v>
      </c>
      <c r="W10">
        <v>0.185</v>
      </c>
    </row>
    <row r="11" spans="1:23" x14ac:dyDescent="0.25">
      <c r="A11" t="s">
        <v>47</v>
      </c>
      <c r="B11" s="4">
        <v>-186688700</v>
      </c>
      <c r="C11" s="4">
        <v>-716629400</v>
      </c>
      <c r="D11" s="4">
        <v>-667340300</v>
      </c>
      <c r="E11" s="4">
        <v>-1632000000</v>
      </c>
      <c r="F11" s="4">
        <v>-388000000</v>
      </c>
      <c r="G11" s="4">
        <v>-69000000</v>
      </c>
      <c r="H11" s="4">
        <v>1994000000</v>
      </c>
      <c r="I11" s="4">
        <v>6523000000</v>
      </c>
      <c r="J11" s="4">
        <v>13656000000</v>
      </c>
      <c r="K11" s="4">
        <v>8891000000</v>
      </c>
      <c r="L11" s="5">
        <f>L8-L9-L10</f>
        <v>10912300000</v>
      </c>
      <c r="M11" s="5">
        <f t="shared" ref="M11:S11" si="4">M8-M9-M10</f>
        <v>11721310000.000002</v>
      </c>
      <c r="N11" s="5">
        <f t="shared" si="4"/>
        <v>43613573200</v>
      </c>
      <c r="O11" s="5">
        <f t="shared" si="4"/>
        <v>54622844857.000008</v>
      </c>
      <c r="P11" s="5">
        <f t="shared" si="4"/>
        <v>74048765709.895004</v>
      </c>
      <c r="Q11" s="5">
        <f t="shared" si="4"/>
        <v>104709139100</v>
      </c>
      <c r="R11" s="5">
        <f t="shared" si="4"/>
        <v>147927139100</v>
      </c>
      <c r="S11" s="5">
        <f t="shared" si="4"/>
        <v>208432339100</v>
      </c>
      <c r="V11" t="s">
        <v>212</v>
      </c>
      <c r="W11">
        <v>1.04</v>
      </c>
    </row>
    <row r="12" spans="1:23" x14ac:dyDescent="0.25">
      <c r="A12" t="s">
        <v>48</v>
      </c>
      <c r="B12" s="4" t="s">
        <v>49</v>
      </c>
      <c r="C12" s="4" t="s">
        <v>49</v>
      </c>
      <c r="D12" s="4">
        <v>199000000</v>
      </c>
      <c r="E12" s="4">
        <v>471000000</v>
      </c>
      <c r="F12" s="4">
        <v>663000000</v>
      </c>
      <c r="G12" s="4">
        <v>685000000</v>
      </c>
      <c r="H12" s="4">
        <v>748000000</v>
      </c>
      <c r="I12" s="4">
        <v>371000000</v>
      </c>
      <c r="J12" s="4">
        <v>191000000</v>
      </c>
      <c r="K12" s="4" t="s">
        <v>49</v>
      </c>
      <c r="V12" t="s">
        <v>219</v>
      </c>
      <c r="W12">
        <v>1.4</v>
      </c>
    </row>
    <row r="13" spans="1:23" x14ac:dyDescent="0.25">
      <c r="A13" t="s">
        <v>51</v>
      </c>
      <c r="B13" s="4">
        <v>-97947000</v>
      </c>
      <c r="C13" s="4">
        <v>-158995000</v>
      </c>
      <c r="D13" s="4">
        <v>-79008000</v>
      </c>
      <c r="E13" s="4">
        <v>-577000000</v>
      </c>
      <c r="F13" s="4">
        <v>-617000000</v>
      </c>
      <c r="G13" s="4">
        <v>-596000000</v>
      </c>
      <c r="H13" s="4">
        <v>-840000000</v>
      </c>
      <c r="I13" s="4">
        <v>-180000000</v>
      </c>
      <c r="J13" s="4">
        <v>63000000</v>
      </c>
      <c r="K13" s="4">
        <v>1082000000</v>
      </c>
    </row>
    <row r="14" spans="1:23" x14ac:dyDescent="0.25">
      <c r="A14" t="s">
        <v>50</v>
      </c>
      <c r="B14" s="4">
        <v>100886000</v>
      </c>
      <c r="C14" s="4">
        <v>118851000</v>
      </c>
      <c r="D14" s="4">
        <v>198810000</v>
      </c>
      <c r="E14" s="4">
        <v>471000000</v>
      </c>
      <c r="F14" s="4">
        <v>663000000</v>
      </c>
      <c r="G14" s="4">
        <v>685000000</v>
      </c>
      <c r="H14" s="4">
        <v>748000000</v>
      </c>
      <c r="I14" s="4">
        <v>371000000</v>
      </c>
      <c r="J14" s="4">
        <v>191000000</v>
      </c>
      <c r="K14" s="4">
        <v>156000000</v>
      </c>
      <c r="V14" t="s">
        <v>214</v>
      </c>
      <c r="W14" s="6">
        <v>0.1</v>
      </c>
    </row>
    <row r="15" spans="1:23" x14ac:dyDescent="0.25">
      <c r="A15" t="s">
        <v>52</v>
      </c>
      <c r="B15" s="4">
        <v>-284636000</v>
      </c>
      <c r="C15" s="4">
        <v>-875624000</v>
      </c>
      <c r="D15" s="4">
        <v>-746348000</v>
      </c>
      <c r="E15" s="4">
        <v>-2209000000</v>
      </c>
      <c r="F15" s="4">
        <v>-1005000000</v>
      </c>
      <c r="G15" s="4">
        <v>-665000000</v>
      </c>
      <c r="H15" s="4">
        <v>1154000000</v>
      </c>
      <c r="I15" s="4">
        <v>6343000000</v>
      </c>
      <c r="J15" s="4">
        <v>13719000000</v>
      </c>
      <c r="K15" s="4">
        <v>9973000000</v>
      </c>
      <c r="L15" s="5">
        <f>L11</f>
        <v>10912300000</v>
      </c>
      <c r="M15" s="5">
        <f t="shared" ref="M15:S15" si="5">M11</f>
        <v>11721310000.000002</v>
      </c>
      <c r="N15" s="5">
        <f t="shared" si="5"/>
        <v>43613573200</v>
      </c>
      <c r="O15" s="5">
        <f t="shared" si="5"/>
        <v>54622844857.000008</v>
      </c>
      <c r="P15" s="5">
        <f t="shared" si="5"/>
        <v>74048765709.895004</v>
      </c>
      <c r="Q15" s="5">
        <f t="shared" si="5"/>
        <v>104709139100</v>
      </c>
      <c r="R15" s="5">
        <f t="shared" si="5"/>
        <v>147927139100</v>
      </c>
      <c r="S15" s="5">
        <f t="shared" si="5"/>
        <v>208432339100</v>
      </c>
      <c r="V15" t="s">
        <v>216</v>
      </c>
      <c r="W15" s="6">
        <v>0.05</v>
      </c>
    </row>
    <row r="16" spans="1:23" x14ac:dyDescent="0.25">
      <c r="A16" t="s">
        <v>53</v>
      </c>
      <c r="B16" s="4">
        <v>9404000</v>
      </c>
      <c r="C16" s="4">
        <v>13039000</v>
      </c>
      <c r="D16" s="4">
        <v>26698000</v>
      </c>
      <c r="E16" s="4">
        <v>32000000</v>
      </c>
      <c r="F16" s="4">
        <v>58000000</v>
      </c>
      <c r="G16" s="4">
        <v>110000000</v>
      </c>
      <c r="H16" s="4">
        <v>292000000</v>
      </c>
      <c r="I16" s="4">
        <v>699000000</v>
      </c>
      <c r="J16" s="4">
        <v>1132000000</v>
      </c>
      <c r="K16" s="4">
        <v>-5001000000</v>
      </c>
      <c r="L16" s="5">
        <f>L15*$W$10</f>
        <v>2018775500</v>
      </c>
      <c r="M16" s="5">
        <f t="shared" ref="M16:S16" si="6">M15*$W$10</f>
        <v>2168442350.0000005</v>
      </c>
      <c r="N16" s="5">
        <f t="shared" si="6"/>
        <v>8068511042</v>
      </c>
      <c r="O16" s="5">
        <f t="shared" si="6"/>
        <v>10105226298.545002</v>
      </c>
      <c r="P16" s="5">
        <f t="shared" si="6"/>
        <v>13699021656.330576</v>
      </c>
      <c r="Q16" s="5">
        <f t="shared" si="6"/>
        <v>19371190733.5</v>
      </c>
      <c r="R16" s="5">
        <f t="shared" si="6"/>
        <v>27366520733.5</v>
      </c>
      <c r="S16" s="5">
        <f t="shared" si="6"/>
        <v>38559982733.5</v>
      </c>
      <c r="V16" t="s">
        <v>217</v>
      </c>
      <c r="W16" s="6">
        <v>0.04</v>
      </c>
    </row>
    <row r="17" spans="1:23" x14ac:dyDescent="0.25">
      <c r="A17" t="s">
        <v>54</v>
      </c>
      <c r="B17" s="4">
        <v>-294040000</v>
      </c>
      <c r="C17" s="4">
        <v>-888663000</v>
      </c>
      <c r="D17" s="4">
        <v>-773046000</v>
      </c>
      <c r="E17" s="4">
        <v>-2241000000</v>
      </c>
      <c r="F17" s="4">
        <v>-1063000000</v>
      </c>
      <c r="G17" s="4">
        <v>-775000000</v>
      </c>
      <c r="H17" s="4">
        <v>862000000</v>
      </c>
      <c r="I17" s="4">
        <v>5644000000</v>
      </c>
      <c r="J17" s="4">
        <v>12587000000</v>
      </c>
      <c r="K17" s="4">
        <v>14974000000</v>
      </c>
      <c r="L17" s="5">
        <f>L15-L16</f>
        <v>8893524500</v>
      </c>
      <c r="M17" s="5">
        <f t="shared" ref="M17:S17" si="7">M15-M16</f>
        <v>9552867650.0000019</v>
      </c>
      <c r="N17" s="5">
        <f t="shared" si="7"/>
        <v>35545062158</v>
      </c>
      <c r="O17" s="5">
        <f t="shared" si="7"/>
        <v>44517618558.455002</v>
      </c>
      <c r="P17" s="5">
        <f t="shared" si="7"/>
        <v>60349744053.56443</v>
      </c>
      <c r="Q17" s="5">
        <f t="shared" si="7"/>
        <v>85337948366.5</v>
      </c>
      <c r="R17" s="5">
        <f t="shared" si="7"/>
        <v>120560618366.5</v>
      </c>
      <c r="S17" s="5">
        <f t="shared" si="7"/>
        <v>169872356366.5</v>
      </c>
      <c r="V17" t="s">
        <v>221</v>
      </c>
    </row>
    <row r="18" spans="1:23" x14ac:dyDescent="0.25">
      <c r="A18" t="s">
        <v>55</v>
      </c>
      <c r="B18" s="4" t="s">
        <v>49</v>
      </c>
      <c r="C18" s="4" t="s">
        <v>49</v>
      </c>
      <c r="D18" s="4" t="s">
        <v>49</v>
      </c>
      <c r="E18" s="4">
        <v>100</v>
      </c>
      <c r="F18" s="4">
        <v>-100</v>
      </c>
      <c r="G18" s="4" t="s">
        <v>49</v>
      </c>
      <c r="H18" s="4" t="s">
        <v>49</v>
      </c>
      <c r="I18" s="4" t="s">
        <v>49</v>
      </c>
      <c r="J18" s="4" t="s">
        <v>49</v>
      </c>
      <c r="K18" s="4" t="s">
        <v>49</v>
      </c>
      <c r="V18" t="s">
        <v>220</v>
      </c>
      <c r="W18" s="2">
        <v>1.4</v>
      </c>
    </row>
    <row r="19" spans="1:23" x14ac:dyDescent="0.25">
      <c r="A19" t="s">
        <v>56</v>
      </c>
      <c r="B19" s="4" t="s">
        <v>49</v>
      </c>
      <c r="C19" s="4" t="s">
        <v>49</v>
      </c>
      <c r="D19" s="4">
        <v>-98132000</v>
      </c>
      <c r="E19" s="4">
        <v>-279000000</v>
      </c>
      <c r="F19" s="4">
        <v>-87000000</v>
      </c>
      <c r="G19" s="4">
        <v>87000000</v>
      </c>
      <c r="H19" s="4">
        <v>172000000</v>
      </c>
      <c r="I19" s="4">
        <v>120000000</v>
      </c>
      <c r="J19" s="4">
        <v>4000000</v>
      </c>
      <c r="K19" s="4">
        <v>-25000000</v>
      </c>
    </row>
    <row r="20" spans="1:23" x14ac:dyDescent="0.25">
      <c r="A20" t="s">
        <v>57</v>
      </c>
      <c r="B20" s="4">
        <v>-294040000</v>
      </c>
      <c r="C20" s="4">
        <v>-888663000</v>
      </c>
      <c r="D20" s="4">
        <v>-674914000</v>
      </c>
      <c r="E20" s="4">
        <v>-1962000000</v>
      </c>
      <c r="F20" s="4">
        <v>-976000000</v>
      </c>
      <c r="G20" s="4">
        <v>-862000000</v>
      </c>
      <c r="H20" s="4">
        <v>690000000</v>
      </c>
      <c r="I20" s="4">
        <v>5524000000</v>
      </c>
      <c r="J20" s="4">
        <v>12583000000</v>
      </c>
      <c r="K20" s="4">
        <v>14999000000</v>
      </c>
      <c r="V20" t="s">
        <v>218</v>
      </c>
    </row>
    <row r="21" spans="1:23" x14ac:dyDescent="0.25">
      <c r="A21" t="s">
        <v>58</v>
      </c>
      <c r="B21">
        <v>-0.1573</v>
      </c>
      <c r="C21">
        <v>-0.46200000000000002</v>
      </c>
      <c r="D21">
        <v>-0.312</v>
      </c>
      <c r="E21">
        <v>-0.78869999999999996</v>
      </c>
      <c r="F21">
        <v>-0.38129999999999997</v>
      </c>
      <c r="G21">
        <v>-0.32800000000000001</v>
      </c>
      <c r="H21">
        <v>0.21329999999999999</v>
      </c>
      <c r="I21">
        <v>1.6333</v>
      </c>
      <c r="J21">
        <v>3.62</v>
      </c>
      <c r="K21">
        <v>4.3</v>
      </c>
      <c r="T21" t="s">
        <v>215</v>
      </c>
      <c r="V21" s="8">
        <f>NPV(W14,L22:T22)</f>
        <v>332.79961639275894</v>
      </c>
    </row>
    <row r="22" spans="1:23" x14ac:dyDescent="0.25">
      <c r="A22" t="s">
        <v>59</v>
      </c>
      <c r="B22">
        <v>-0.1573</v>
      </c>
      <c r="C22">
        <v>-0.46200000000000002</v>
      </c>
      <c r="D22">
        <v>-0.312</v>
      </c>
      <c r="E22">
        <v>-0.78869999999999996</v>
      </c>
      <c r="F22">
        <v>-0.38129999999999997</v>
      </c>
      <c r="G22">
        <v>-0.32800000000000001</v>
      </c>
      <c r="H22">
        <v>0.21329999999999999</v>
      </c>
      <c r="I22">
        <v>1.6333</v>
      </c>
      <c r="J22">
        <v>3.62</v>
      </c>
      <c r="K22">
        <v>4.3</v>
      </c>
      <c r="L22" s="1">
        <f>L17/L24</f>
        <v>2.4537922138836774</v>
      </c>
      <c r="M22" s="1">
        <f t="shared" ref="M22:S22" si="8">M17/M24</f>
        <v>2.5343366249480024</v>
      </c>
      <c r="N22" s="1">
        <f t="shared" si="8"/>
        <v>9.0672685300411278</v>
      </c>
      <c r="O22" s="1">
        <f t="shared" si="8"/>
        <v>10.919324797253957</v>
      </c>
      <c r="P22" s="1">
        <f t="shared" si="8"/>
        <v>14.233311484537621</v>
      </c>
      <c r="Q22" s="1">
        <f t="shared" si="8"/>
        <v>19.352602637031314</v>
      </c>
      <c r="R22" s="1">
        <f t="shared" si="8"/>
        <v>26.288712042283844</v>
      </c>
      <c r="S22" s="1">
        <f t="shared" si="8"/>
        <v>35.616661950533128</v>
      </c>
      <c r="T22" s="1">
        <f>S22*(1+W15)/(W14-W16)</f>
        <v>623.29158413432981</v>
      </c>
    </row>
    <row r="23" spans="1:23" x14ac:dyDescent="0.25">
      <c r="A23" t="s">
        <v>60</v>
      </c>
      <c r="B23">
        <v>1868085000</v>
      </c>
      <c r="C23">
        <v>1923030000</v>
      </c>
      <c r="D23">
        <v>2163180000</v>
      </c>
      <c r="E23">
        <v>2490000000</v>
      </c>
      <c r="F23">
        <v>2559000000</v>
      </c>
      <c r="G23">
        <v>2661000000</v>
      </c>
      <c r="H23">
        <v>2798000000</v>
      </c>
      <c r="I23">
        <v>2959000000</v>
      </c>
      <c r="J23">
        <v>3130000000</v>
      </c>
      <c r="K23">
        <v>3174000000</v>
      </c>
    </row>
    <row r="24" spans="1:23" x14ac:dyDescent="0.25">
      <c r="A24" t="s">
        <v>61</v>
      </c>
      <c r="B24">
        <v>1868085000</v>
      </c>
      <c r="C24">
        <v>1923030000</v>
      </c>
      <c r="D24">
        <v>2163180000</v>
      </c>
      <c r="E24">
        <v>2490000000</v>
      </c>
      <c r="F24">
        <v>2559000000</v>
      </c>
      <c r="G24">
        <v>2661000000</v>
      </c>
      <c r="H24">
        <v>3249000000</v>
      </c>
      <c r="I24">
        <v>3386000000</v>
      </c>
      <c r="J24">
        <v>3475000000</v>
      </c>
      <c r="K24">
        <v>3485000000</v>
      </c>
      <c r="L24">
        <f>K24*$W$11</f>
        <v>3624400000</v>
      </c>
      <c r="M24">
        <f t="shared" ref="M24:S24" si="9">L24*$W$11</f>
        <v>3769376000</v>
      </c>
      <c r="N24">
        <f t="shared" si="9"/>
        <v>3920151040</v>
      </c>
      <c r="O24">
        <f t="shared" si="9"/>
        <v>4076957081.5999999</v>
      </c>
      <c r="P24">
        <f t="shared" si="9"/>
        <v>4240035364.8639998</v>
      </c>
      <c r="Q24">
        <f t="shared" si="9"/>
        <v>4409636779.45856</v>
      </c>
      <c r="R24">
        <f t="shared" si="9"/>
        <v>4586022250.6369028</v>
      </c>
      <c r="S24">
        <f t="shared" si="9"/>
        <v>4769463140.6623793</v>
      </c>
    </row>
    <row r="25" spans="1:23" x14ac:dyDescent="0.25">
      <c r="A25" t="s">
        <v>62</v>
      </c>
      <c r="B25">
        <v>0.2757</v>
      </c>
      <c r="C25">
        <v>0.22819999999999999</v>
      </c>
      <c r="D25">
        <v>0.22850000000000001</v>
      </c>
      <c r="E25">
        <v>0.189</v>
      </c>
      <c r="F25">
        <v>0.1883</v>
      </c>
      <c r="G25">
        <v>0.1656</v>
      </c>
      <c r="H25">
        <v>0.2102</v>
      </c>
      <c r="I25">
        <v>0.25280000000000002</v>
      </c>
      <c r="J25">
        <v>0.25600000000000001</v>
      </c>
      <c r="K25">
        <v>0.1825</v>
      </c>
    </row>
    <row r="26" spans="1:23" x14ac:dyDescent="0.25">
      <c r="A26" t="s">
        <v>63</v>
      </c>
      <c r="B26">
        <v>-5.8400000000000001E-2</v>
      </c>
      <c r="C26">
        <v>-0.17710000000000001</v>
      </c>
      <c r="D26">
        <v>-9.5299999999999996E-2</v>
      </c>
      <c r="E26">
        <v>-0.13880000000000001</v>
      </c>
      <c r="F26">
        <v>-1.8100000000000002E-2</v>
      </c>
      <c r="G26">
        <v>-2.8E-3</v>
      </c>
      <c r="H26">
        <v>6.3200000000000006E-2</v>
      </c>
      <c r="I26">
        <v>0.1212</v>
      </c>
      <c r="J26">
        <v>0.1676</v>
      </c>
      <c r="K26">
        <v>9.1899999999999996E-2</v>
      </c>
    </row>
    <row r="27" spans="1:23" x14ac:dyDescent="0.25">
      <c r="A27" t="s">
        <v>64</v>
      </c>
      <c r="B27">
        <v>-8.8999999999999996E-2</v>
      </c>
      <c r="C27">
        <v>-0.21640000000000001</v>
      </c>
      <c r="D27">
        <v>-0.1066</v>
      </c>
      <c r="E27">
        <v>-0.18790000000000001</v>
      </c>
      <c r="F27">
        <v>-4.6800000000000001E-2</v>
      </c>
      <c r="G27">
        <v>-2.7099999999999999E-2</v>
      </c>
      <c r="H27">
        <v>3.6600000000000001E-2</v>
      </c>
      <c r="I27">
        <v>0.1178</v>
      </c>
      <c r="J27">
        <v>0.16839999999999999</v>
      </c>
      <c r="K27">
        <v>0.1031</v>
      </c>
    </row>
    <row r="28" spans="1:23" x14ac:dyDescent="0.25">
      <c r="A28" t="s">
        <v>65</v>
      </c>
      <c r="B28">
        <v>-9.1899999999999996E-2</v>
      </c>
      <c r="C28">
        <v>-0.21959999999999999</v>
      </c>
      <c r="D28">
        <v>-9.64E-2</v>
      </c>
      <c r="E28">
        <v>-0.16689999999999999</v>
      </c>
      <c r="F28">
        <v>-4.5499999999999999E-2</v>
      </c>
      <c r="G28">
        <v>-3.5099999999999999E-2</v>
      </c>
      <c r="H28">
        <v>2.1899999999999999E-2</v>
      </c>
      <c r="I28">
        <v>0.1026</v>
      </c>
      <c r="J28">
        <v>0.1545</v>
      </c>
      <c r="K28">
        <v>0.155</v>
      </c>
    </row>
    <row r="29" spans="1:23" x14ac:dyDescent="0.25">
      <c r="A29" t="s">
        <v>77</v>
      </c>
      <c r="B29">
        <v>-0.32119999999999999</v>
      </c>
      <c r="C29">
        <v>-0.53369999999999995</v>
      </c>
      <c r="D29">
        <v>-0.20069999999999999</v>
      </c>
      <c r="E29">
        <v>-0.29559999999999997</v>
      </c>
      <c r="F29">
        <v>-1E-4</v>
      </c>
      <c r="G29">
        <v>4.3700000000000003E-2</v>
      </c>
      <c r="H29">
        <v>8.7999999999999995E-2</v>
      </c>
      <c r="I29">
        <v>7.0400000000000004E-2</v>
      </c>
      <c r="J29">
        <v>0.1043</v>
      </c>
      <c r="K29">
        <v>4.4999999999999998E-2</v>
      </c>
    </row>
    <row r="30" spans="1:23" x14ac:dyDescent="0.25">
      <c r="A30" t="s">
        <v>66</v>
      </c>
      <c r="B30">
        <v>114976300</v>
      </c>
      <c r="C30">
        <v>-215985400</v>
      </c>
      <c r="D30">
        <v>374448700</v>
      </c>
      <c r="E30">
        <v>95000000</v>
      </c>
      <c r="F30">
        <v>1672000000</v>
      </c>
      <c r="G30">
        <v>2085000000</v>
      </c>
      <c r="H30">
        <v>4316000000</v>
      </c>
      <c r="I30">
        <v>9434000000</v>
      </c>
      <c r="J30">
        <v>17403000000</v>
      </c>
      <c r="K30">
        <v>13558000000</v>
      </c>
    </row>
    <row r="31" spans="1:23" x14ac:dyDescent="0.25">
      <c r="A31" t="s">
        <v>67</v>
      </c>
      <c r="B31">
        <v>-186688700</v>
      </c>
      <c r="C31">
        <v>-716629400</v>
      </c>
      <c r="D31">
        <v>-667340300</v>
      </c>
      <c r="E31">
        <v>-1632000000</v>
      </c>
      <c r="F31">
        <v>-388000000</v>
      </c>
      <c r="G31">
        <v>-69000000</v>
      </c>
      <c r="H31">
        <v>1994000000</v>
      </c>
      <c r="I31">
        <v>6523000000</v>
      </c>
      <c r="J31">
        <v>13656000000</v>
      </c>
      <c r="K31">
        <v>8891000000</v>
      </c>
    </row>
    <row r="32" spans="1:23" x14ac:dyDescent="0.25">
      <c r="A32" t="s">
        <v>68</v>
      </c>
      <c r="B32">
        <v>-294040000</v>
      </c>
      <c r="C32">
        <v>-888663000</v>
      </c>
      <c r="D32">
        <v>-773046000</v>
      </c>
      <c r="E32">
        <v>-2241000000</v>
      </c>
      <c r="F32">
        <v>-1063000000</v>
      </c>
      <c r="G32">
        <v>-775000000</v>
      </c>
      <c r="H32">
        <v>862000000</v>
      </c>
      <c r="I32">
        <v>5644000000</v>
      </c>
      <c r="J32">
        <v>12587000000</v>
      </c>
      <c r="K32">
        <v>14974000000</v>
      </c>
    </row>
    <row r="33" spans="1:11" x14ac:dyDescent="0.25">
      <c r="A33" t="s">
        <v>69</v>
      </c>
      <c r="B33">
        <v>-294040000</v>
      </c>
      <c r="C33">
        <v>-888663000</v>
      </c>
      <c r="D33">
        <v>-773046000</v>
      </c>
      <c r="E33">
        <v>-2241000000</v>
      </c>
      <c r="F33">
        <v>-1063000000</v>
      </c>
      <c r="G33">
        <v>-775000000</v>
      </c>
      <c r="H33">
        <v>862000000</v>
      </c>
      <c r="I33">
        <v>5644000000</v>
      </c>
      <c r="J33">
        <v>12587000000</v>
      </c>
      <c r="K33">
        <v>14974000000</v>
      </c>
    </row>
    <row r="34" spans="1:11" x14ac:dyDescent="0.25">
      <c r="A34" t="s">
        <v>70</v>
      </c>
      <c r="B34">
        <v>-0.15740000000000001</v>
      </c>
      <c r="C34">
        <v>-0.46210000000000001</v>
      </c>
      <c r="D34">
        <v>-0.3574</v>
      </c>
      <c r="E34">
        <v>-0.9</v>
      </c>
      <c r="F34">
        <v>-0.41539999999999999</v>
      </c>
      <c r="G34">
        <v>-0.29120000000000001</v>
      </c>
      <c r="H34">
        <v>0.30809999999999998</v>
      </c>
      <c r="I34">
        <v>1.9074</v>
      </c>
      <c r="J34">
        <v>4.0213999999999999</v>
      </c>
      <c r="K34">
        <v>4.7176999999999998</v>
      </c>
    </row>
    <row r="35" spans="1:11" x14ac:dyDescent="0.25">
      <c r="A35" t="s">
        <v>72</v>
      </c>
      <c r="B35">
        <v>-0.15740000000000001</v>
      </c>
      <c r="C35">
        <v>-0.46210000000000001</v>
      </c>
      <c r="D35">
        <v>-0.3574</v>
      </c>
      <c r="E35">
        <v>-0.9</v>
      </c>
      <c r="F35">
        <v>-0.41539999999999999</v>
      </c>
      <c r="G35">
        <v>-0.29120000000000001</v>
      </c>
      <c r="H35">
        <v>0.30809999999999998</v>
      </c>
      <c r="I35">
        <v>1.9074</v>
      </c>
      <c r="J35">
        <v>4.0213999999999999</v>
      </c>
      <c r="K35">
        <v>4.7176999999999998</v>
      </c>
    </row>
    <row r="36" spans="1:11" x14ac:dyDescent="0.25">
      <c r="A36" t="s">
        <v>71</v>
      </c>
      <c r="B36">
        <v>-0.15740000000000001</v>
      </c>
      <c r="C36">
        <v>-0.46210000000000001</v>
      </c>
      <c r="D36">
        <v>-0.3574</v>
      </c>
      <c r="E36">
        <v>-0.9</v>
      </c>
      <c r="F36">
        <v>-0.41539999999999999</v>
      </c>
      <c r="G36">
        <v>-0.29120000000000001</v>
      </c>
      <c r="H36">
        <v>0.26529999999999998</v>
      </c>
      <c r="I36">
        <v>1.6669</v>
      </c>
      <c r="J36">
        <v>3.6221999999999999</v>
      </c>
      <c r="K36">
        <v>4.2967000000000004</v>
      </c>
    </row>
    <row r="37" spans="1:11" x14ac:dyDescent="0.25">
      <c r="A37" t="s">
        <v>74</v>
      </c>
      <c r="B37">
        <v>1868595000</v>
      </c>
      <c r="C37">
        <v>1923030000</v>
      </c>
      <c r="D37">
        <v>2163180000</v>
      </c>
      <c r="E37">
        <v>2486370000</v>
      </c>
      <c r="F37">
        <v>2557875000</v>
      </c>
      <c r="G37">
        <v>2655000000</v>
      </c>
      <c r="H37">
        <v>3249000000</v>
      </c>
      <c r="I37">
        <v>3387000000</v>
      </c>
      <c r="J37">
        <v>3475000000</v>
      </c>
      <c r="K37">
        <v>3485000000</v>
      </c>
    </row>
    <row r="38" spans="1:11" x14ac:dyDescent="0.25">
      <c r="A38" t="s">
        <v>73</v>
      </c>
      <c r="B38">
        <v>-0.15740000000000001</v>
      </c>
      <c r="C38">
        <v>-0.46210000000000001</v>
      </c>
      <c r="D38">
        <v>-0.3574</v>
      </c>
      <c r="E38">
        <v>-0.9</v>
      </c>
      <c r="F38">
        <v>-0.41539999999999999</v>
      </c>
      <c r="G38">
        <v>-0.29120000000000001</v>
      </c>
      <c r="H38">
        <v>0.26529999999999998</v>
      </c>
      <c r="I38">
        <v>1.6669</v>
      </c>
      <c r="J38">
        <v>3.6221999999999999</v>
      </c>
      <c r="K38">
        <v>4.2967000000000004</v>
      </c>
    </row>
    <row r="39" spans="1:11" x14ac:dyDescent="0.25">
      <c r="A39" t="s">
        <v>75</v>
      </c>
      <c r="B39">
        <v>3.5900000000000001E-2</v>
      </c>
      <c r="C39">
        <v>-5.3400000000000003E-2</v>
      </c>
      <c r="D39">
        <v>5.3499999999999999E-2</v>
      </c>
      <c r="E39">
        <v>8.0999999999999996E-3</v>
      </c>
      <c r="F39">
        <v>7.7899999999999997E-2</v>
      </c>
      <c r="G39">
        <v>8.48E-2</v>
      </c>
      <c r="H39">
        <v>0.13689999999999999</v>
      </c>
      <c r="I39">
        <v>0.17530000000000001</v>
      </c>
      <c r="J39">
        <v>0.21360000000000001</v>
      </c>
      <c r="K39">
        <v>0.1401</v>
      </c>
    </row>
    <row r="40" spans="1:11" x14ac:dyDescent="0.25">
      <c r="A40" t="s">
        <v>76</v>
      </c>
      <c r="B40">
        <v>-1.7899999999999999E-2</v>
      </c>
      <c r="C40">
        <v>-0.12959999999999999</v>
      </c>
      <c r="D40">
        <v>-1.77E-2</v>
      </c>
      <c r="E40">
        <v>-5.1999999999999998E-3</v>
      </c>
      <c r="F40">
        <v>9.7799999999999998E-2</v>
      </c>
      <c r="G40">
        <v>9.7900000000000001E-2</v>
      </c>
      <c r="H40">
        <v>0.1885</v>
      </c>
      <c r="I40">
        <v>0.21360000000000001</v>
      </c>
      <c r="J40">
        <v>0.1807</v>
      </c>
      <c r="K40">
        <v>0.13700000000000001</v>
      </c>
    </row>
    <row r="42" spans="1:11" x14ac:dyDescent="0.25">
      <c r="A42" t="str">
        <f>_xlfn.CONCAT(A9, " rate")</f>
        <v>R&amp;D Expenses rate</v>
      </c>
      <c r="C42" s="6">
        <f>C9/B9-1</f>
        <v>0.54486765655261449</v>
      </c>
      <c r="D42" s="6">
        <f t="shared" ref="D42:K42" si="10">D9/C9-1</f>
        <v>0.16229001253656494</v>
      </c>
      <c r="E42" s="6">
        <f t="shared" si="10"/>
        <v>0.65147026394761309</v>
      </c>
      <c r="F42" s="6">
        <f t="shared" si="10"/>
        <v>5.9506531204644331E-2</v>
      </c>
      <c r="G42" s="6">
        <f t="shared" si="10"/>
        <v>-8.0136986301369895E-2</v>
      </c>
      <c r="H42" s="6">
        <f t="shared" si="10"/>
        <v>0.11020104244229345</v>
      </c>
      <c r="I42" s="6">
        <f t="shared" si="10"/>
        <v>0.73910127431254202</v>
      </c>
      <c r="J42" s="6">
        <f t="shared" si="10"/>
        <v>0.18588507520246811</v>
      </c>
      <c r="K42" s="6">
        <f t="shared" si="10"/>
        <v>0.29073170731707321</v>
      </c>
    </row>
    <row r="43" spans="1:11" x14ac:dyDescent="0.25">
      <c r="A43" t="str">
        <f t="shared" ref="A43:A57" si="11">_xlfn.CONCAT(A10, " rate")</f>
        <v>SG&amp;A Expenses rate</v>
      </c>
      <c r="C43" s="6">
        <f t="shared" ref="C43:K43" si="12">C10/B10-1</f>
        <v>0.5277341549879071</v>
      </c>
      <c r="D43" s="6">
        <f t="shared" si="12"/>
        <v>0.55295955898298899</v>
      </c>
      <c r="E43" s="6">
        <f t="shared" si="12"/>
        <v>0.72952033565402341</v>
      </c>
      <c r="F43" s="6">
        <f t="shared" si="12"/>
        <v>0.14452967299152197</v>
      </c>
      <c r="G43" s="6">
        <f t="shared" si="12"/>
        <v>-6.6666666666666652E-2</v>
      </c>
      <c r="H43" s="6">
        <f t="shared" si="12"/>
        <v>0.18858654572940292</v>
      </c>
      <c r="I43" s="6">
        <f t="shared" si="12"/>
        <v>0.43624801271860103</v>
      </c>
      <c r="J43" s="6">
        <f t="shared" si="12"/>
        <v>-0.12641133495682977</v>
      </c>
      <c r="K43" s="6">
        <f t="shared" si="12"/>
        <v>0.21642169285352253</v>
      </c>
    </row>
    <row r="44" spans="1:11" x14ac:dyDescent="0.25">
      <c r="A44" t="str">
        <f t="shared" si="11"/>
        <v>Operating Income rate</v>
      </c>
      <c r="C44" s="6">
        <f t="shared" ref="C44:K44" si="13">C11/B11-1</f>
        <v>2.8386329756434105</v>
      </c>
      <c r="D44" s="6">
        <f t="shared" si="13"/>
        <v>-6.8779064883466967E-2</v>
      </c>
      <c r="E44" s="6">
        <f t="shared" si="13"/>
        <v>1.4455289153075275</v>
      </c>
      <c r="F44" s="6">
        <f t="shared" si="13"/>
        <v>-0.76225490196078427</v>
      </c>
      <c r="G44" s="6">
        <f t="shared" si="13"/>
        <v>-0.82216494845360821</v>
      </c>
      <c r="H44" s="6">
        <f t="shared" si="13"/>
        <v>-29.89855072463768</v>
      </c>
      <c r="I44" s="6">
        <f t="shared" si="13"/>
        <v>2.2713139418254764</v>
      </c>
      <c r="J44" s="6">
        <f t="shared" si="13"/>
        <v>1.0935152537176145</v>
      </c>
      <c r="K44" s="6">
        <f t="shared" si="13"/>
        <v>-0.34893087287639135</v>
      </c>
    </row>
    <row r="45" spans="1:11" x14ac:dyDescent="0.25">
      <c r="A45" t="str">
        <f t="shared" si="11"/>
        <v>Interest Expense (Operating) rate</v>
      </c>
      <c r="C45" s="6" t="e">
        <f t="shared" ref="C45:K45" si="14">C12/B12-1</f>
        <v>#VALUE!</v>
      </c>
      <c r="D45" s="6" t="e">
        <f t="shared" si="14"/>
        <v>#VALUE!</v>
      </c>
      <c r="E45" s="6">
        <f t="shared" si="14"/>
        <v>1.3668341708542715</v>
      </c>
      <c r="F45" s="6">
        <f t="shared" si="14"/>
        <v>0.40764331210191074</v>
      </c>
      <c r="G45" s="6">
        <f t="shared" si="14"/>
        <v>3.3182503770739169E-2</v>
      </c>
      <c r="H45" s="6">
        <f t="shared" si="14"/>
        <v>9.1970802919707939E-2</v>
      </c>
      <c r="I45" s="6">
        <f t="shared" si="14"/>
        <v>-0.50401069518716579</v>
      </c>
      <c r="J45" s="6">
        <f t="shared" si="14"/>
        <v>-0.48517520215633425</v>
      </c>
      <c r="K45" s="6" t="e">
        <f t="shared" si="14"/>
        <v>#VALUE!</v>
      </c>
    </row>
    <row r="46" spans="1:11" x14ac:dyDescent="0.25">
      <c r="A46" t="str">
        <f t="shared" si="11"/>
        <v>Non-operating Income/Expense rate</v>
      </c>
      <c r="C46" s="6">
        <f t="shared" ref="C46:K46" si="15">C13/B13-1</f>
        <v>0.6232758532675835</v>
      </c>
      <c r="D46" s="6">
        <f t="shared" si="15"/>
        <v>-0.50307871316708075</v>
      </c>
      <c r="E46" s="6">
        <f t="shared" si="15"/>
        <v>6.3030579181855</v>
      </c>
      <c r="F46" s="6">
        <f t="shared" si="15"/>
        <v>6.9324090121317239E-2</v>
      </c>
      <c r="G46" s="6">
        <f t="shared" si="15"/>
        <v>-3.4035656401944947E-2</v>
      </c>
      <c r="H46" s="6">
        <f t="shared" si="15"/>
        <v>0.40939597315436238</v>
      </c>
      <c r="I46" s="6">
        <f t="shared" si="15"/>
        <v>-0.7857142857142857</v>
      </c>
      <c r="J46" s="6">
        <f t="shared" si="15"/>
        <v>-1.35</v>
      </c>
      <c r="K46" s="6">
        <f t="shared" si="15"/>
        <v>16.174603174603174</v>
      </c>
    </row>
    <row r="47" spans="1:11" x14ac:dyDescent="0.25">
      <c r="A47" t="str">
        <f t="shared" si="11"/>
        <v>Non-operating Interest Expenses rate</v>
      </c>
      <c r="C47" s="6">
        <f t="shared" ref="C47:K47" si="16">C14/B14-1</f>
        <v>0.17807227960271987</v>
      </c>
      <c r="D47" s="6">
        <f t="shared" si="16"/>
        <v>0.67276674155034444</v>
      </c>
      <c r="E47" s="6">
        <f t="shared" si="16"/>
        <v>1.3690961219254563</v>
      </c>
      <c r="F47" s="6">
        <f t="shared" si="16"/>
        <v>0.40764331210191074</v>
      </c>
      <c r="G47" s="6">
        <f t="shared" si="16"/>
        <v>3.3182503770739169E-2</v>
      </c>
      <c r="H47" s="6">
        <f t="shared" si="16"/>
        <v>9.1970802919707939E-2</v>
      </c>
      <c r="I47" s="6">
        <f t="shared" si="16"/>
        <v>-0.50401069518716579</v>
      </c>
      <c r="J47" s="6">
        <f t="shared" si="16"/>
        <v>-0.48517520215633425</v>
      </c>
      <c r="K47" s="6">
        <f t="shared" si="16"/>
        <v>-0.18324607329842935</v>
      </c>
    </row>
    <row r="48" spans="1:11" x14ac:dyDescent="0.25">
      <c r="A48" t="str">
        <f t="shared" si="11"/>
        <v>EBT rate</v>
      </c>
      <c r="C48" s="6">
        <f t="shared" ref="C48:K48" si="17">C15/B15-1</f>
        <v>2.0762939333042905</v>
      </c>
      <c r="D48" s="6">
        <f t="shared" si="17"/>
        <v>-0.1476387125067381</v>
      </c>
      <c r="E48" s="6">
        <f t="shared" si="17"/>
        <v>1.9597453198775905</v>
      </c>
      <c r="F48" s="6">
        <f t="shared" si="17"/>
        <v>-0.54504300588501586</v>
      </c>
      <c r="G48" s="6">
        <f t="shared" si="17"/>
        <v>-0.3383084577114428</v>
      </c>
      <c r="H48" s="6">
        <f t="shared" si="17"/>
        <v>-2.7353383458646618</v>
      </c>
      <c r="I48" s="6">
        <f t="shared" si="17"/>
        <v>4.4965337954939342</v>
      </c>
      <c r="J48" s="6">
        <f t="shared" si="17"/>
        <v>1.1628566924168373</v>
      </c>
      <c r="K48" s="6">
        <f t="shared" si="17"/>
        <v>-0.27305197171805529</v>
      </c>
    </row>
    <row r="49" spans="1:11" x14ac:dyDescent="0.25">
      <c r="A49" t="str">
        <f t="shared" si="11"/>
        <v>Income Tax Provision rate</v>
      </c>
      <c r="C49" s="6">
        <f t="shared" ref="C49:K49" si="18">C16/B16-1</f>
        <v>0.38653764355593356</v>
      </c>
      <c r="D49" s="6">
        <f t="shared" si="18"/>
        <v>1.047549658716159</v>
      </c>
      <c r="E49" s="6">
        <f t="shared" si="18"/>
        <v>0.19859165480560348</v>
      </c>
      <c r="F49" s="6">
        <f t="shared" si="18"/>
        <v>0.8125</v>
      </c>
      <c r="G49" s="6">
        <f t="shared" si="18"/>
        <v>0.89655172413793105</v>
      </c>
      <c r="H49" s="6">
        <f t="shared" si="18"/>
        <v>1.6545454545454548</v>
      </c>
      <c r="I49" s="6">
        <f t="shared" si="18"/>
        <v>1.3938356164383561</v>
      </c>
      <c r="J49" s="6">
        <f t="shared" si="18"/>
        <v>0.61945636623748213</v>
      </c>
      <c r="K49" s="6">
        <f t="shared" si="18"/>
        <v>-5.4178445229681982</v>
      </c>
    </row>
    <row r="50" spans="1:11" x14ac:dyDescent="0.25">
      <c r="A50" t="str">
        <f t="shared" si="11"/>
        <v>Income after Tax rate</v>
      </c>
      <c r="C50" s="6">
        <f t="shared" ref="C50:K50" si="19">C17/B17-1</f>
        <v>2.0222520745476804</v>
      </c>
      <c r="D50" s="6">
        <f t="shared" si="19"/>
        <v>-0.13010218721832689</v>
      </c>
      <c r="E50" s="6">
        <f t="shared" si="19"/>
        <v>1.8989219270263349</v>
      </c>
      <c r="F50" s="6">
        <f t="shared" si="19"/>
        <v>-0.52565818830879074</v>
      </c>
      <c r="G50" s="6">
        <f t="shared" si="19"/>
        <v>-0.27093132643461904</v>
      </c>
      <c r="H50" s="6">
        <f t="shared" si="19"/>
        <v>-2.1122580645161291</v>
      </c>
      <c r="I50" s="6">
        <f t="shared" si="19"/>
        <v>5.5475638051044083</v>
      </c>
      <c r="J50" s="6">
        <f t="shared" si="19"/>
        <v>1.2301559177888022</v>
      </c>
      <c r="K50" s="6">
        <f t="shared" si="19"/>
        <v>0.18964010487010396</v>
      </c>
    </row>
    <row r="51" spans="1:11" x14ac:dyDescent="0.25">
      <c r="A51" t="str">
        <f t="shared" si="11"/>
        <v>Dividends (Preferred) rate</v>
      </c>
      <c r="C51" s="6" t="e">
        <f t="shared" ref="C51:K51" si="20">C18/B18-1</f>
        <v>#VALUE!</v>
      </c>
      <c r="D51" s="6" t="e">
        <f t="shared" si="20"/>
        <v>#VALUE!</v>
      </c>
      <c r="E51" s="6" t="e">
        <f t="shared" si="20"/>
        <v>#VALUE!</v>
      </c>
      <c r="F51" s="6">
        <f t="shared" si="20"/>
        <v>-2</v>
      </c>
      <c r="G51" s="6" t="e">
        <f t="shared" si="20"/>
        <v>#VALUE!</v>
      </c>
      <c r="H51" s="6" t="e">
        <f t="shared" si="20"/>
        <v>#VALUE!</v>
      </c>
      <c r="I51" s="6" t="e">
        <f t="shared" si="20"/>
        <v>#VALUE!</v>
      </c>
      <c r="J51" s="6" t="e">
        <f t="shared" si="20"/>
        <v>#VALUE!</v>
      </c>
      <c r="K51" s="6" t="e">
        <f t="shared" si="20"/>
        <v>#VALUE!</v>
      </c>
    </row>
    <row r="52" spans="1:11" x14ac:dyDescent="0.25">
      <c r="A52" t="str">
        <f t="shared" si="11"/>
        <v>Non-Controlling Interest rate</v>
      </c>
      <c r="C52" s="6" t="e">
        <f t="shared" ref="C52:K52" si="21">C19/B19-1</f>
        <v>#VALUE!</v>
      </c>
      <c r="D52" s="6" t="e">
        <f t="shared" si="21"/>
        <v>#VALUE!</v>
      </c>
      <c r="E52" s="6">
        <f t="shared" si="21"/>
        <v>1.8431092813761056</v>
      </c>
      <c r="F52" s="6">
        <f t="shared" si="21"/>
        <v>-0.68817204301075274</v>
      </c>
      <c r="G52" s="6">
        <f t="shared" si="21"/>
        <v>-2</v>
      </c>
      <c r="H52" s="6">
        <f t="shared" si="21"/>
        <v>0.97701149425287359</v>
      </c>
      <c r="I52" s="6">
        <f t="shared" si="21"/>
        <v>-0.30232558139534882</v>
      </c>
      <c r="J52" s="6">
        <f t="shared" si="21"/>
        <v>-0.96666666666666667</v>
      </c>
      <c r="K52" s="6">
        <f t="shared" si="21"/>
        <v>-7.25</v>
      </c>
    </row>
    <row r="53" spans="1:11" x14ac:dyDescent="0.25">
      <c r="A53" t="str">
        <f t="shared" si="11"/>
        <v>Net Income Common rate</v>
      </c>
      <c r="C53" s="6">
        <f t="shared" ref="C53:K53" si="22">C20/B20-1</f>
        <v>2.0222520745476804</v>
      </c>
      <c r="D53" s="6">
        <f t="shared" si="22"/>
        <v>-0.24052874936843327</v>
      </c>
      <c r="E53" s="6">
        <f t="shared" si="22"/>
        <v>1.9070370447197718</v>
      </c>
      <c r="F53" s="6">
        <f t="shared" si="22"/>
        <v>-0.50254841997961264</v>
      </c>
      <c r="G53" s="6">
        <f t="shared" si="22"/>
        <v>-0.11680327868852458</v>
      </c>
      <c r="H53" s="6">
        <f t="shared" si="22"/>
        <v>-1.8004640371229699</v>
      </c>
      <c r="I53" s="6">
        <f t="shared" si="22"/>
        <v>7.005797101449275</v>
      </c>
      <c r="J53" s="6">
        <f t="shared" si="22"/>
        <v>1.2778783490224477</v>
      </c>
      <c r="K53" s="6">
        <f t="shared" si="22"/>
        <v>0.19200508622744983</v>
      </c>
    </row>
    <row r="54" spans="1:11" x14ac:dyDescent="0.25">
      <c r="A54" t="str">
        <f t="shared" si="11"/>
        <v>EPS (Basic) rate</v>
      </c>
      <c r="C54" s="6">
        <f t="shared" ref="C54:K54" si="23">C21/B21-1</f>
        <v>1.9370629370629371</v>
      </c>
      <c r="D54" s="6">
        <f t="shared" si="23"/>
        <v>-0.32467532467532467</v>
      </c>
      <c r="E54" s="6">
        <f t="shared" si="23"/>
        <v>1.5278846153846151</v>
      </c>
      <c r="F54" s="6">
        <f t="shared" si="23"/>
        <v>-0.51654621529098521</v>
      </c>
      <c r="G54" s="6">
        <f t="shared" si="23"/>
        <v>-0.13978494623655902</v>
      </c>
      <c r="H54" s="6">
        <f t="shared" si="23"/>
        <v>-1.6503048780487806</v>
      </c>
      <c r="I54" s="6">
        <f t="shared" si="23"/>
        <v>6.657290201593999</v>
      </c>
      <c r="J54" s="6">
        <f t="shared" si="23"/>
        <v>1.2163717626890347</v>
      </c>
      <c r="K54" s="6">
        <f t="shared" si="23"/>
        <v>0.18784530386740328</v>
      </c>
    </row>
    <row r="55" spans="1:11" x14ac:dyDescent="0.25">
      <c r="A55" t="str">
        <f t="shared" si="11"/>
        <v>EPS (Diluted) rate</v>
      </c>
      <c r="C55" s="6">
        <f t="shared" ref="C55:K55" si="24">C22/B22-1</f>
        <v>1.9370629370629371</v>
      </c>
      <c r="D55" s="6">
        <f t="shared" si="24"/>
        <v>-0.32467532467532467</v>
      </c>
      <c r="E55" s="6">
        <f t="shared" si="24"/>
        <v>1.5278846153846151</v>
      </c>
      <c r="F55" s="6">
        <f t="shared" si="24"/>
        <v>-0.51654621529098521</v>
      </c>
      <c r="G55" s="6">
        <f t="shared" si="24"/>
        <v>-0.13978494623655902</v>
      </c>
      <c r="H55" s="6">
        <f t="shared" si="24"/>
        <v>-1.6503048780487806</v>
      </c>
      <c r="I55" s="6">
        <f t="shared" si="24"/>
        <v>6.657290201593999</v>
      </c>
      <c r="J55" s="6">
        <f t="shared" si="24"/>
        <v>1.2163717626890347</v>
      </c>
      <c r="K55" s="6">
        <f t="shared" si="24"/>
        <v>0.18784530386740328</v>
      </c>
    </row>
    <row r="56" spans="1:11" x14ac:dyDescent="0.25">
      <c r="A56" t="str">
        <f t="shared" si="11"/>
        <v>Shares (Basic, Weighted) rate</v>
      </c>
      <c r="C56" s="6">
        <f t="shared" ref="C56:K56" si="25">C23/B23-1</f>
        <v>2.9412473201165801E-2</v>
      </c>
      <c r="D56" s="6">
        <f t="shared" si="25"/>
        <v>0.12488104709754921</v>
      </c>
      <c r="E56" s="6">
        <f t="shared" si="25"/>
        <v>0.15108312761767406</v>
      </c>
      <c r="F56" s="6">
        <f t="shared" si="25"/>
        <v>2.7710843373494054E-2</v>
      </c>
      <c r="G56" s="6">
        <f t="shared" si="25"/>
        <v>3.9859320046893298E-2</v>
      </c>
      <c r="H56" s="6">
        <f t="shared" si="25"/>
        <v>5.1484404359263491E-2</v>
      </c>
      <c r="I56" s="6">
        <f t="shared" si="25"/>
        <v>5.7541100786275834E-2</v>
      </c>
      <c r="J56" s="6">
        <f t="shared" si="25"/>
        <v>5.7789793849273297E-2</v>
      </c>
      <c r="K56" s="6">
        <f t="shared" si="25"/>
        <v>1.4057507987220497E-2</v>
      </c>
    </row>
    <row r="57" spans="1:11" x14ac:dyDescent="0.25">
      <c r="A57" t="str">
        <f t="shared" si="11"/>
        <v>Shares (Diluted, Weighted) rate</v>
      </c>
      <c r="C57" s="6">
        <f t="shared" ref="C57:K57" si="26">C24/B24-1</f>
        <v>2.9412473201165801E-2</v>
      </c>
      <c r="D57" s="6">
        <f t="shared" si="26"/>
        <v>0.12488104709754921</v>
      </c>
      <c r="E57" s="6">
        <f t="shared" si="26"/>
        <v>0.15108312761767406</v>
      </c>
      <c r="F57" s="6">
        <f t="shared" si="26"/>
        <v>2.7710843373494054E-2</v>
      </c>
      <c r="G57" s="6">
        <f t="shared" si="26"/>
        <v>3.9859320046893298E-2</v>
      </c>
      <c r="H57" s="6">
        <f t="shared" si="26"/>
        <v>0.22096956031567072</v>
      </c>
      <c r="I57" s="6">
        <f t="shared" si="26"/>
        <v>4.2166820560172402E-2</v>
      </c>
      <c r="J57" s="6">
        <f t="shared" si="26"/>
        <v>2.628470171293551E-2</v>
      </c>
      <c r="K57" s="6">
        <f t="shared" si="26"/>
        <v>2.8776978417266452E-3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9"/>
  <sheetViews>
    <sheetView workbookViewId="0"/>
  </sheetViews>
  <sheetFormatPr defaultRowHeight="15" x14ac:dyDescent="0.25"/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41</v>
      </c>
      <c r="B2">
        <v>2072245900</v>
      </c>
      <c r="C2">
        <v>2436455900</v>
      </c>
      <c r="D2">
        <v>2856913900</v>
      </c>
      <c r="E2">
        <v>3198356000</v>
      </c>
      <c r="F2">
        <v>3517694000</v>
      </c>
      <c r="G2">
        <v>3703321000</v>
      </c>
      <c r="H2">
        <v>3788306000</v>
      </c>
      <c r="I2">
        <v>4046025000</v>
      </c>
      <c r="J2">
        <v>4253193000</v>
      </c>
      <c r="K2">
        <v>4568234000</v>
      </c>
      <c r="L2">
        <v>5929881000</v>
      </c>
      <c r="M2">
        <v>7000132000</v>
      </c>
      <c r="N2">
        <v>8549354000</v>
      </c>
      <c r="O2">
        <v>10068894000</v>
      </c>
      <c r="P2">
        <v>10755133000</v>
      </c>
      <c r="Q2">
        <v>11759001000</v>
      </c>
      <c r="R2">
        <v>12471482000</v>
      </c>
      <c r="S2">
        <v>13684156000</v>
      </c>
      <c r="T2">
        <v>17523481000</v>
      </c>
      <c r="U2">
        <v>21461001000</v>
      </c>
      <c r="V2">
        <v>22593250000</v>
      </c>
      <c r="W2">
        <v>24941019000</v>
      </c>
      <c r="X2">
        <v>24420019000</v>
      </c>
      <c r="Y2">
        <v>24578000000</v>
      </c>
      <c r="Z2">
        <v>26022000000</v>
      </c>
      <c r="AA2">
        <v>25708000000</v>
      </c>
      <c r="AB2">
        <v>28176000000</v>
      </c>
      <c r="AC2">
        <v>31536000000</v>
      </c>
      <c r="AD2">
        <v>35940000000</v>
      </c>
      <c r="AE2">
        <v>41862000000</v>
      </c>
      <c r="AF2">
        <v>46848000000</v>
      </c>
      <c r="AG2">
        <v>53823000000</v>
      </c>
      <c r="AH2">
        <v>62190000000</v>
      </c>
      <c r="AI2">
        <v>67166000000</v>
      </c>
      <c r="AJ2">
        <v>74863000000</v>
      </c>
      <c r="AK2">
        <v>81462000000</v>
      </c>
      <c r="AL2">
        <v>86035000000</v>
      </c>
      <c r="AM2">
        <v>94028000000</v>
      </c>
      <c r="AN2">
        <v>95924000000</v>
      </c>
      <c r="AO2">
        <v>96773000000</v>
      </c>
      <c r="AP2">
        <v>94745000000</v>
      </c>
    </row>
    <row r="3" spans="1:42" x14ac:dyDescent="0.25">
      <c r="A3" t="s">
        <v>43</v>
      </c>
      <c r="B3">
        <v>1557176000</v>
      </c>
      <c r="C3">
        <v>1808874000</v>
      </c>
      <c r="D3">
        <v>2080349000</v>
      </c>
      <c r="E3">
        <v>2316684800</v>
      </c>
      <c r="F3">
        <v>2531077800</v>
      </c>
      <c r="G3">
        <v>2716329800</v>
      </c>
      <c r="H3">
        <v>2821669800</v>
      </c>
      <c r="I3">
        <v>3122522300</v>
      </c>
      <c r="J3">
        <v>3337295300</v>
      </c>
      <c r="K3">
        <v>3590930300</v>
      </c>
      <c r="L3">
        <v>4547338300</v>
      </c>
      <c r="M3">
        <v>5400875000</v>
      </c>
      <c r="N3">
        <v>6534619000</v>
      </c>
      <c r="O3">
        <v>7662320000</v>
      </c>
      <c r="P3">
        <v>8536154000</v>
      </c>
      <c r="Q3">
        <v>9536000000</v>
      </c>
      <c r="R3">
        <v>10459901000</v>
      </c>
      <c r="S3">
        <v>11720260000</v>
      </c>
      <c r="T3">
        <v>14484725000</v>
      </c>
      <c r="U3">
        <v>17419000000</v>
      </c>
      <c r="V3">
        <v>18441775000</v>
      </c>
      <c r="W3">
        <v>20487474000</v>
      </c>
      <c r="X3">
        <v>20299474000</v>
      </c>
      <c r="Y3">
        <v>20509000000</v>
      </c>
      <c r="Z3">
        <v>21285000000</v>
      </c>
      <c r="AA3">
        <v>20625000000</v>
      </c>
      <c r="AB3">
        <v>22221000000</v>
      </c>
      <c r="AC3">
        <v>24906000000</v>
      </c>
      <c r="AD3">
        <v>28329000000</v>
      </c>
      <c r="AE3">
        <v>32634000000</v>
      </c>
      <c r="AF3">
        <v>36023000000</v>
      </c>
      <c r="AG3">
        <v>40217000000</v>
      </c>
      <c r="AH3">
        <v>45339000000</v>
      </c>
      <c r="AI3">
        <v>48965000000</v>
      </c>
      <c r="AJ3">
        <v>54940000000</v>
      </c>
      <c r="AK3">
        <v>60609000000</v>
      </c>
      <c r="AL3">
        <v>66131000000</v>
      </c>
      <c r="AM3">
        <v>73825000000</v>
      </c>
      <c r="AN3">
        <v>76925000000</v>
      </c>
      <c r="AO3">
        <v>79113000000</v>
      </c>
      <c r="AP3">
        <v>77900000000</v>
      </c>
    </row>
    <row r="4" spans="1:42" x14ac:dyDescent="0.25">
      <c r="A4" t="s">
        <v>44</v>
      </c>
      <c r="B4">
        <v>515069900</v>
      </c>
      <c r="C4">
        <v>627581900</v>
      </c>
      <c r="D4">
        <v>776564900</v>
      </c>
      <c r="E4">
        <v>881671200</v>
      </c>
      <c r="F4">
        <v>986616200</v>
      </c>
      <c r="G4">
        <v>986991300</v>
      </c>
      <c r="H4">
        <v>966636300</v>
      </c>
      <c r="I4">
        <v>923502600</v>
      </c>
      <c r="J4">
        <v>915897600</v>
      </c>
      <c r="K4">
        <v>977303400</v>
      </c>
      <c r="L4">
        <v>1382542400</v>
      </c>
      <c r="M4">
        <v>1599256900</v>
      </c>
      <c r="N4">
        <v>2014734900</v>
      </c>
      <c r="O4">
        <v>2406574000</v>
      </c>
      <c r="P4">
        <v>2218978900</v>
      </c>
      <c r="Q4">
        <v>2223000500</v>
      </c>
      <c r="R4">
        <v>2011580400</v>
      </c>
      <c r="S4">
        <v>1963895300</v>
      </c>
      <c r="T4">
        <v>3038755400</v>
      </c>
      <c r="U4">
        <v>4041999800</v>
      </c>
      <c r="V4">
        <v>4151473900</v>
      </c>
      <c r="W4">
        <v>4453544000</v>
      </c>
      <c r="X4">
        <v>4120544000</v>
      </c>
      <c r="Y4">
        <v>4069000000</v>
      </c>
      <c r="Z4">
        <v>4737000000</v>
      </c>
      <c r="AA4">
        <v>5083000000</v>
      </c>
      <c r="AB4">
        <v>5955000000</v>
      </c>
      <c r="AC4">
        <v>6630000000</v>
      </c>
      <c r="AD4">
        <v>7611000000</v>
      </c>
      <c r="AE4">
        <v>9228000000</v>
      </c>
      <c r="AF4">
        <v>10825000000</v>
      </c>
      <c r="AG4">
        <v>13606000000</v>
      </c>
      <c r="AH4">
        <v>16851000000</v>
      </c>
      <c r="AI4">
        <v>18201000000</v>
      </c>
      <c r="AJ4">
        <v>19923000000</v>
      </c>
      <c r="AK4">
        <v>20853000000</v>
      </c>
      <c r="AL4">
        <v>19904000000</v>
      </c>
      <c r="AM4">
        <v>20203000000</v>
      </c>
      <c r="AN4">
        <v>18999000000</v>
      </c>
      <c r="AO4">
        <v>17660000000</v>
      </c>
      <c r="AP4">
        <v>16845000000</v>
      </c>
    </row>
    <row r="5" spans="1:42" x14ac:dyDescent="0.25">
      <c r="A5" t="s">
        <v>45</v>
      </c>
      <c r="B5">
        <v>258661000</v>
      </c>
      <c r="C5">
        <v>314066000</v>
      </c>
      <c r="D5">
        <v>393588000</v>
      </c>
      <c r="E5">
        <v>464700000</v>
      </c>
      <c r="F5">
        <v>550310000</v>
      </c>
      <c r="G5">
        <v>624305000</v>
      </c>
      <c r="H5">
        <v>667223000</v>
      </c>
      <c r="I5">
        <v>717900000</v>
      </c>
      <c r="J5">
        <v>733228000</v>
      </c>
      <c r="K5">
        <v>743180000</v>
      </c>
      <c r="L5">
        <v>778691000</v>
      </c>
      <c r="M5">
        <v>834408000</v>
      </c>
      <c r="N5">
        <v>973966000</v>
      </c>
      <c r="O5">
        <v>1152076000</v>
      </c>
      <c r="P5">
        <v>1269396000</v>
      </c>
      <c r="Q5">
        <v>1377999900</v>
      </c>
      <c r="R5">
        <v>1423055900</v>
      </c>
      <c r="S5">
        <v>1439410900</v>
      </c>
      <c r="T5">
        <v>1458788900</v>
      </c>
      <c r="U5">
        <v>1460000000</v>
      </c>
      <c r="V5">
        <v>1432904000</v>
      </c>
      <c r="W5">
        <v>1370775000</v>
      </c>
      <c r="X5">
        <v>1353775000</v>
      </c>
      <c r="Y5">
        <v>1343000000</v>
      </c>
      <c r="Z5">
        <v>1327000000</v>
      </c>
      <c r="AA5">
        <v>1282000000</v>
      </c>
      <c r="AB5">
        <v>1314000000</v>
      </c>
      <c r="AC5">
        <v>1491000000</v>
      </c>
      <c r="AD5">
        <v>1833000000</v>
      </c>
      <c r="AE5">
        <v>2130000000</v>
      </c>
      <c r="AF5">
        <v>2375000000</v>
      </c>
      <c r="AG5">
        <v>2593000000</v>
      </c>
      <c r="AH5">
        <v>2792000000</v>
      </c>
      <c r="AI5">
        <v>2883000000</v>
      </c>
      <c r="AJ5">
        <v>3005000000</v>
      </c>
      <c r="AK5">
        <v>3075000000</v>
      </c>
      <c r="AL5">
        <v>2981000000</v>
      </c>
      <c r="AM5">
        <v>3257000000</v>
      </c>
      <c r="AN5">
        <v>3685000000</v>
      </c>
      <c r="AO5">
        <v>3969000000</v>
      </c>
      <c r="AP5">
        <v>4349000000</v>
      </c>
    </row>
    <row r="6" spans="1:42" x14ac:dyDescent="0.25">
      <c r="A6" t="s">
        <v>46</v>
      </c>
      <c r="B6">
        <v>356075000</v>
      </c>
      <c r="C6">
        <v>430143000</v>
      </c>
      <c r="D6">
        <v>508179000</v>
      </c>
      <c r="E6">
        <v>603660000</v>
      </c>
      <c r="F6">
        <v>681474000</v>
      </c>
      <c r="G6">
        <v>749289000</v>
      </c>
      <c r="H6">
        <v>830549000</v>
      </c>
      <c r="I6">
        <v>922232000</v>
      </c>
      <c r="J6">
        <v>1045077000</v>
      </c>
      <c r="K6">
        <v>1164383000</v>
      </c>
      <c r="L6">
        <v>1264827000</v>
      </c>
      <c r="M6">
        <v>1432189000</v>
      </c>
      <c r="N6">
        <v>1717434000</v>
      </c>
      <c r="O6">
        <v>1934039000</v>
      </c>
      <c r="P6">
        <v>2250226000</v>
      </c>
      <c r="Q6">
        <v>2476999900</v>
      </c>
      <c r="R6">
        <v>2559948900</v>
      </c>
      <c r="S6">
        <v>2772950900</v>
      </c>
      <c r="T6">
        <v>2849952900</v>
      </c>
      <c r="U6">
        <v>2835000000</v>
      </c>
      <c r="V6">
        <v>2852596000</v>
      </c>
      <c r="W6">
        <v>2748837000</v>
      </c>
      <c r="X6">
        <v>2614837000</v>
      </c>
      <c r="Y6">
        <v>2646000000</v>
      </c>
      <c r="Z6">
        <v>2569000000</v>
      </c>
      <c r="AA6">
        <v>2583000000</v>
      </c>
      <c r="AB6">
        <v>2875000000</v>
      </c>
      <c r="AC6">
        <v>3145000000</v>
      </c>
      <c r="AD6">
        <v>3574000000</v>
      </c>
      <c r="AE6">
        <v>3886000000</v>
      </c>
      <c r="AF6">
        <v>3992000000</v>
      </c>
      <c r="AG6">
        <v>4517000000</v>
      </c>
      <c r="AH6">
        <v>4453000000</v>
      </c>
      <c r="AI6">
        <v>4441000000</v>
      </c>
      <c r="AJ6">
        <v>4408000000</v>
      </c>
      <c r="AK6">
        <v>3946000000</v>
      </c>
      <c r="AL6">
        <v>4030000000</v>
      </c>
      <c r="AM6">
        <v>4260000000</v>
      </c>
      <c r="AN6">
        <v>4552000000</v>
      </c>
      <c r="AO6">
        <v>4800000000</v>
      </c>
      <c r="AP6">
        <v>5098000000</v>
      </c>
    </row>
    <row r="7" spans="1:42" x14ac:dyDescent="0.25">
      <c r="A7" t="s">
        <v>47</v>
      </c>
      <c r="B7">
        <v>-99666200</v>
      </c>
      <c r="C7">
        <v>-116627200</v>
      </c>
      <c r="D7">
        <v>-125202200</v>
      </c>
      <c r="E7">
        <v>-186688700</v>
      </c>
      <c r="F7">
        <v>-245167700</v>
      </c>
      <c r="G7">
        <v>-386602600</v>
      </c>
      <c r="H7">
        <v>-531135600</v>
      </c>
      <c r="I7">
        <v>-716629200</v>
      </c>
      <c r="J7">
        <v>-862407200</v>
      </c>
      <c r="K7">
        <v>-930259300</v>
      </c>
      <c r="L7">
        <v>-660975200</v>
      </c>
      <c r="M7">
        <v>-667340100</v>
      </c>
      <c r="N7">
        <v>-676665200</v>
      </c>
      <c r="O7">
        <v>-679541200</v>
      </c>
      <c r="P7">
        <v>-1300643500</v>
      </c>
      <c r="Q7">
        <v>-1631999700</v>
      </c>
      <c r="R7">
        <v>-1971424700</v>
      </c>
      <c r="S7">
        <v>-2351900800</v>
      </c>
      <c r="T7">
        <v>-1400420600</v>
      </c>
      <c r="U7">
        <v>-387999500</v>
      </c>
      <c r="V7">
        <v>-313025400</v>
      </c>
      <c r="W7">
        <v>141366700</v>
      </c>
      <c r="X7">
        <v>-13633300</v>
      </c>
      <c r="Y7">
        <v>-69000000</v>
      </c>
      <c r="Z7">
        <v>736000000</v>
      </c>
      <c r="AA7">
        <v>1230000000</v>
      </c>
      <c r="AB7">
        <v>1778000000</v>
      </c>
      <c r="AC7">
        <v>1994000000</v>
      </c>
      <c r="AD7">
        <v>2305000000</v>
      </c>
      <c r="AE7">
        <v>3290000000</v>
      </c>
      <c r="AF7">
        <v>4485000000</v>
      </c>
      <c r="AG7">
        <v>6523000000</v>
      </c>
      <c r="AH7">
        <v>9532000000</v>
      </c>
      <c r="AI7">
        <v>10684000000</v>
      </c>
      <c r="AJ7">
        <v>12368000000</v>
      </c>
      <c r="AK7">
        <v>13656000000</v>
      </c>
      <c r="AL7">
        <v>12717000000</v>
      </c>
      <c r="AM7">
        <v>12652000000</v>
      </c>
      <c r="AN7">
        <v>10728000000</v>
      </c>
      <c r="AO7">
        <v>8891000000</v>
      </c>
      <c r="AP7">
        <v>7398000000</v>
      </c>
    </row>
    <row r="8" spans="1:42" x14ac:dyDescent="0.25">
      <c r="A8" t="s">
        <v>48</v>
      </c>
      <c r="B8" t="s">
        <v>49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49</v>
      </c>
      <c r="Z8" t="s">
        <v>49</v>
      </c>
      <c r="AA8" t="s">
        <v>49</v>
      </c>
      <c r="AB8">
        <v>672000000</v>
      </c>
      <c r="AC8">
        <v>748000000</v>
      </c>
      <c r="AD8">
        <v>678000000</v>
      </c>
      <c r="AE8">
        <v>583000000</v>
      </c>
      <c r="AF8">
        <v>546000000</v>
      </c>
      <c r="AG8">
        <v>371000000</v>
      </c>
      <c r="AH8">
        <v>333000000</v>
      </c>
      <c r="AI8">
        <v>302000000</v>
      </c>
      <c r="AJ8">
        <v>229000000</v>
      </c>
      <c r="AK8">
        <v>191000000</v>
      </c>
      <c r="AL8">
        <v>159000000</v>
      </c>
      <c r="AM8">
        <v>143000000</v>
      </c>
      <c r="AN8">
        <v>128000000</v>
      </c>
      <c r="AO8" t="s">
        <v>49</v>
      </c>
      <c r="AP8" t="s">
        <v>49</v>
      </c>
    </row>
    <row r="9" spans="1:42" x14ac:dyDescent="0.25">
      <c r="A9" t="s">
        <v>51</v>
      </c>
      <c r="B9">
        <v>-32150000</v>
      </c>
      <c r="C9">
        <v>-45738000</v>
      </c>
      <c r="D9">
        <v>-70426000</v>
      </c>
      <c r="E9">
        <v>-97947000</v>
      </c>
      <c r="F9">
        <v>-141618000</v>
      </c>
      <c r="G9">
        <v>-120493000</v>
      </c>
      <c r="H9">
        <v>-133053000</v>
      </c>
      <c r="I9">
        <v>-158995000</v>
      </c>
      <c r="J9">
        <v>-140497000</v>
      </c>
      <c r="K9">
        <v>-181124000</v>
      </c>
      <c r="L9">
        <v>-192323000</v>
      </c>
      <c r="M9">
        <v>-79008000</v>
      </c>
      <c r="N9">
        <v>-163165000</v>
      </c>
      <c r="O9">
        <v>-256530000</v>
      </c>
      <c r="P9">
        <v>-336887000</v>
      </c>
      <c r="Q9">
        <v>-577000000</v>
      </c>
      <c r="R9">
        <v>-644694000</v>
      </c>
      <c r="S9">
        <v>-607437000</v>
      </c>
      <c r="T9">
        <v>-616469000</v>
      </c>
      <c r="U9">
        <v>-617000000</v>
      </c>
      <c r="V9">
        <v>-557952000</v>
      </c>
      <c r="W9">
        <v>-653345000</v>
      </c>
      <c r="X9">
        <v>-593345000</v>
      </c>
      <c r="Y9">
        <v>-596000000</v>
      </c>
      <c r="Z9">
        <v>-686000000</v>
      </c>
      <c r="AA9">
        <v>-660000000</v>
      </c>
      <c r="AB9">
        <v>-829000000</v>
      </c>
      <c r="AC9">
        <v>-840000000</v>
      </c>
      <c r="AD9">
        <v>-688000000</v>
      </c>
      <c r="AE9">
        <v>-530000000</v>
      </c>
      <c r="AF9">
        <v>-398000000</v>
      </c>
      <c r="AG9">
        <v>-180000000</v>
      </c>
      <c r="AH9">
        <v>-96000000</v>
      </c>
      <c r="AI9">
        <v>-67000000</v>
      </c>
      <c r="AJ9">
        <v>3000000</v>
      </c>
      <c r="AK9">
        <v>63000000</v>
      </c>
      <c r="AL9">
        <v>176000000</v>
      </c>
      <c r="AM9">
        <v>704000000</v>
      </c>
      <c r="AN9">
        <v>1037000000</v>
      </c>
      <c r="AO9">
        <v>1082000000</v>
      </c>
      <c r="AP9">
        <v>1328000000</v>
      </c>
    </row>
    <row r="10" spans="1:42" x14ac:dyDescent="0.25">
      <c r="A10" t="s">
        <v>50</v>
      </c>
      <c r="B10">
        <v>44699000</v>
      </c>
      <c r="C10">
        <v>55821000</v>
      </c>
      <c r="D10">
        <v>78391000</v>
      </c>
      <c r="E10">
        <v>100886000</v>
      </c>
      <c r="F10">
        <v>115577000</v>
      </c>
      <c r="G10">
        <v>108691000</v>
      </c>
      <c r="H10">
        <v>108937000</v>
      </c>
      <c r="I10">
        <v>118851000</v>
      </c>
      <c r="J10">
        <v>132902000</v>
      </c>
      <c r="K10">
        <v>154918000</v>
      </c>
      <c r="L10">
        <v>172323000</v>
      </c>
      <c r="M10">
        <v>198810000</v>
      </c>
      <c r="N10">
        <v>257531000</v>
      </c>
      <c r="O10">
        <v>319604000</v>
      </c>
      <c r="P10">
        <v>390000000</v>
      </c>
      <c r="Q10">
        <v>471000000</v>
      </c>
      <c r="R10">
        <v>521200000</v>
      </c>
      <c r="S10">
        <v>576341000</v>
      </c>
      <c r="T10">
        <v>634232000</v>
      </c>
      <c r="U10">
        <v>663000000</v>
      </c>
      <c r="V10">
        <v>671454000</v>
      </c>
      <c r="W10">
        <v>679872000</v>
      </c>
      <c r="X10">
        <v>689872000</v>
      </c>
      <c r="Y10">
        <v>685000000</v>
      </c>
      <c r="Z10">
        <v>696000000</v>
      </c>
      <c r="AA10">
        <v>694000000</v>
      </c>
      <c r="AB10">
        <v>672000000</v>
      </c>
      <c r="AC10">
        <v>748000000</v>
      </c>
      <c r="AD10">
        <v>678000000</v>
      </c>
      <c r="AE10">
        <v>583000000</v>
      </c>
      <c r="AF10">
        <v>546000000</v>
      </c>
      <c r="AG10">
        <v>371000000</v>
      </c>
      <c r="AH10">
        <v>333000000</v>
      </c>
      <c r="AI10">
        <v>302000000</v>
      </c>
      <c r="AJ10">
        <v>229000000</v>
      </c>
      <c r="AK10">
        <v>191000000</v>
      </c>
      <c r="AL10">
        <v>159000000</v>
      </c>
      <c r="AM10">
        <v>143000000</v>
      </c>
      <c r="AN10">
        <v>128000000</v>
      </c>
      <c r="AO10">
        <v>156000000</v>
      </c>
      <c r="AP10">
        <v>203000000</v>
      </c>
    </row>
    <row r="11" spans="1:42" x14ac:dyDescent="0.25">
      <c r="A11" t="s">
        <v>52</v>
      </c>
      <c r="B11">
        <v>-131816000</v>
      </c>
      <c r="C11">
        <v>-162365000</v>
      </c>
      <c r="D11">
        <v>-195628000</v>
      </c>
      <c r="E11">
        <v>-284636000</v>
      </c>
      <c r="F11">
        <v>-386786000</v>
      </c>
      <c r="G11">
        <v>-507096000</v>
      </c>
      <c r="H11">
        <v>-664189000</v>
      </c>
      <c r="I11">
        <v>-875624100</v>
      </c>
      <c r="J11">
        <v>-1002904100</v>
      </c>
      <c r="K11">
        <v>-1111383100</v>
      </c>
      <c r="L11">
        <v>-853298100</v>
      </c>
      <c r="M11">
        <v>-746348000</v>
      </c>
      <c r="N11">
        <v>-839830000</v>
      </c>
      <c r="O11">
        <v>-936071000</v>
      </c>
      <c r="P11">
        <v>-1637530000</v>
      </c>
      <c r="Q11">
        <v>-2209000000</v>
      </c>
      <c r="R11">
        <v>-2616119000</v>
      </c>
      <c r="S11">
        <v>-2959338000</v>
      </c>
      <c r="T11">
        <v>-2016890000</v>
      </c>
      <c r="U11">
        <v>-1005000000</v>
      </c>
      <c r="V11">
        <v>-870978000</v>
      </c>
      <c r="W11">
        <v>-511979000</v>
      </c>
      <c r="X11">
        <v>-606979000</v>
      </c>
      <c r="Y11">
        <v>-665000000</v>
      </c>
      <c r="Z11">
        <v>50000000</v>
      </c>
      <c r="AA11">
        <v>570000000</v>
      </c>
      <c r="AB11">
        <v>949000000</v>
      </c>
      <c r="AC11">
        <v>1154000000</v>
      </c>
      <c r="AD11">
        <v>1617000000</v>
      </c>
      <c r="AE11">
        <v>2760000000</v>
      </c>
      <c r="AF11">
        <v>4087000000</v>
      </c>
      <c r="AG11">
        <v>6343000000</v>
      </c>
      <c r="AH11">
        <v>9436000000</v>
      </c>
      <c r="AI11">
        <v>10617000000</v>
      </c>
      <c r="AJ11">
        <v>12371000000</v>
      </c>
      <c r="AK11">
        <v>13719000000</v>
      </c>
      <c r="AL11">
        <v>12893000000</v>
      </c>
      <c r="AM11">
        <v>13356000000</v>
      </c>
      <c r="AN11">
        <v>11765000000</v>
      </c>
      <c r="AO11">
        <v>9973000000</v>
      </c>
      <c r="AP11">
        <v>8726000000</v>
      </c>
    </row>
    <row r="12" spans="1:42" x14ac:dyDescent="0.25">
      <c r="A12" t="s">
        <v>53</v>
      </c>
      <c r="B12">
        <v>3246000</v>
      </c>
      <c r="C12">
        <v>4095000</v>
      </c>
      <c r="D12">
        <v>7044000</v>
      </c>
      <c r="E12">
        <v>9404000</v>
      </c>
      <c r="F12">
        <v>11635000</v>
      </c>
      <c r="G12">
        <v>13652000</v>
      </c>
      <c r="H12">
        <v>11709000</v>
      </c>
      <c r="I12">
        <v>13039000</v>
      </c>
      <c r="J12">
        <v>13845000</v>
      </c>
      <c r="K12">
        <v>14327000</v>
      </c>
      <c r="L12">
        <v>20676000</v>
      </c>
      <c r="M12">
        <v>26698000</v>
      </c>
      <c r="N12">
        <v>48130000</v>
      </c>
      <c r="O12">
        <v>60128000</v>
      </c>
      <c r="P12">
        <v>51710000</v>
      </c>
      <c r="Q12">
        <v>32000000</v>
      </c>
      <c r="R12">
        <v>12327000</v>
      </c>
      <c r="S12">
        <v>10387000</v>
      </c>
      <c r="T12">
        <v>27672000</v>
      </c>
      <c r="U12">
        <v>58000000</v>
      </c>
      <c r="V12">
        <v>75395000</v>
      </c>
      <c r="W12">
        <v>80688000</v>
      </c>
      <c r="X12">
        <v>89688000</v>
      </c>
      <c r="Y12">
        <v>110000000</v>
      </c>
      <c r="Z12">
        <v>89000000</v>
      </c>
      <c r="AA12">
        <v>91000000</v>
      </c>
      <c r="AB12">
        <v>251000000</v>
      </c>
      <c r="AC12">
        <v>292000000</v>
      </c>
      <c r="AD12">
        <v>359000000</v>
      </c>
      <c r="AE12">
        <v>453000000</v>
      </c>
      <c r="AF12">
        <v>490000000</v>
      </c>
      <c r="AG12">
        <v>699000000</v>
      </c>
      <c r="AH12">
        <v>976000000</v>
      </c>
      <c r="AI12">
        <v>1066000000</v>
      </c>
      <c r="AJ12">
        <v>1148000000</v>
      </c>
      <c r="AK12">
        <v>1132000000</v>
      </c>
      <c r="AL12">
        <v>1047000000</v>
      </c>
      <c r="AM12">
        <v>1165000000</v>
      </c>
      <c r="AN12">
        <v>1027000000</v>
      </c>
      <c r="AO12">
        <v>-5001000000</v>
      </c>
      <c r="AP12">
        <v>-4853000000</v>
      </c>
    </row>
    <row r="13" spans="1:42" x14ac:dyDescent="0.25">
      <c r="A13" t="s">
        <v>54</v>
      </c>
      <c r="B13">
        <v>-135062000</v>
      </c>
      <c r="C13">
        <v>-166460000</v>
      </c>
      <c r="D13">
        <v>-202672000</v>
      </c>
      <c r="E13">
        <v>-294040000</v>
      </c>
      <c r="F13">
        <v>-398421000</v>
      </c>
      <c r="G13">
        <v>-520748000</v>
      </c>
      <c r="H13">
        <v>-675898000</v>
      </c>
      <c r="I13">
        <v>-888663100</v>
      </c>
      <c r="J13">
        <v>-1016749100</v>
      </c>
      <c r="K13">
        <v>-1125710100</v>
      </c>
      <c r="L13">
        <v>-873974100</v>
      </c>
      <c r="M13">
        <v>-773046000</v>
      </c>
      <c r="N13">
        <v>-887960000</v>
      </c>
      <c r="O13">
        <v>-996199000</v>
      </c>
      <c r="P13">
        <v>-1689240000</v>
      </c>
      <c r="Q13">
        <v>-2240999900</v>
      </c>
      <c r="R13">
        <v>-2628445900</v>
      </c>
      <c r="S13">
        <v>-2969724900</v>
      </c>
      <c r="T13">
        <v>-2044561900</v>
      </c>
      <c r="U13">
        <v>-1063000100</v>
      </c>
      <c r="V13">
        <v>-946373100</v>
      </c>
      <c r="W13">
        <v>-592667100</v>
      </c>
      <c r="X13">
        <v>-696667100</v>
      </c>
      <c r="Y13">
        <v>-775000000</v>
      </c>
      <c r="Z13">
        <v>-39000000</v>
      </c>
      <c r="AA13">
        <v>479000000</v>
      </c>
      <c r="AB13">
        <v>698000000</v>
      </c>
      <c r="AC13">
        <v>862000000</v>
      </c>
      <c r="AD13">
        <v>1258000000</v>
      </c>
      <c r="AE13">
        <v>2307000000</v>
      </c>
      <c r="AF13">
        <v>3597000000</v>
      </c>
      <c r="AG13">
        <v>5644000000</v>
      </c>
      <c r="AH13">
        <v>8460000000</v>
      </c>
      <c r="AI13">
        <v>9551000000</v>
      </c>
      <c r="AJ13">
        <v>11223000000</v>
      </c>
      <c r="AK13">
        <v>12587000000</v>
      </c>
      <c r="AL13">
        <v>11846000000</v>
      </c>
      <c r="AM13">
        <v>12191000000</v>
      </c>
      <c r="AN13">
        <v>10738000000</v>
      </c>
      <c r="AO13">
        <v>14974000000</v>
      </c>
      <c r="AP13">
        <v>13579000000</v>
      </c>
    </row>
    <row r="14" spans="1:42" x14ac:dyDescent="0.25">
      <c r="A14" t="s">
        <v>57</v>
      </c>
      <c r="B14">
        <v>-135062000</v>
      </c>
      <c r="C14">
        <v>-166460000</v>
      </c>
      <c r="D14">
        <v>-202672000</v>
      </c>
      <c r="E14">
        <v>-294040000</v>
      </c>
      <c r="F14">
        <v>-398421000</v>
      </c>
      <c r="G14">
        <v>-520748000</v>
      </c>
      <c r="H14">
        <v>-675898000</v>
      </c>
      <c r="I14">
        <v>-888663100</v>
      </c>
      <c r="J14">
        <v>-1016749100</v>
      </c>
      <c r="K14">
        <v>-1125710100</v>
      </c>
      <c r="L14">
        <v>-873974100</v>
      </c>
      <c r="M14">
        <v>-674914000</v>
      </c>
      <c r="N14">
        <v>-722924000</v>
      </c>
      <c r="O14">
        <v>-766133000</v>
      </c>
      <c r="P14">
        <v>-1407387000</v>
      </c>
      <c r="Q14">
        <v>-1962000100</v>
      </c>
      <c r="R14">
        <v>-2341274100</v>
      </c>
      <c r="S14">
        <v>-2722416100</v>
      </c>
      <c r="T14">
        <v>-1792040100</v>
      </c>
      <c r="U14">
        <v>-976000000</v>
      </c>
      <c r="V14">
        <v>-976449000</v>
      </c>
      <c r="W14">
        <v>-666910000</v>
      </c>
      <c r="X14">
        <v>-834910000</v>
      </c>
      <c r="Y14">
        <v>-862000000</v>
      </c>
      <c r="Z14">
        <v>-136000000</v>
      </c>
      <c r="AA14">
        <v>376000000</v>
      </c>
      <c r="AB14">
        <v>533000000</v>
      </c>
      <c r="AC14">
        <v>690000000</v>
      </c>
      <c r="AD14">
        <v>1112000000</v>
      </c>
      <c r="AE14">
        <v>2150000000</v>
      </c>
      <c r="AF14">
        <v>3468000000</v>
      </c>
      <c r="AG14">
        <v>5524000000</v>
      </c>
      <c r="AH14">
        <v>8399000000</v>
      </c>
      <c r="AI14">
        <v>9516000000</v>
      </c>
      <c r="AJ14">
        <v>11190000000</v>
      </c>
      <c r="AK14">
        <v>12583000000</v>
      </c>
      <c r="AL14">
        <v>11788000000</v>
      </c>
      <c r="AM14">
        <v>12232000000</v>
      </c>
      <c r="AN14">
        <v>10793000000</v>
      </c>
      <c r="AO14">
        <v>14999000000</v>
      </c>
      <c r="AP14">
        <v>13652000000</v>
      </c>
    </row>
    <row r="15" spans="1:42" x14ac:dyDescent="0.25">
      <c r="A15" t="s">
        <v>58</v>
      </c>
      <c r="B15">
        <v>-7.3999999999999996E-2</v>
      </c>
      <c r="C15">
        <v>-0.09</v>
      </c>
      <c r="D15">
        <v>-0.1087</v>
      </c>
      <c r="E15">
        <v>-0.1573</v>
      </c>
      <c r="F15">
        <v>-0.21190000000000001</v>
      </c>
      <c r="G15">
        <v>-0.27529999999999999</v>
      </c>
      <c r="H15">
        <v>-0.35399999999999998</v>
      </c>
      <c r="I15">
        <v>-0.45939999999999998</v>
      </c>
      <c r="J15">
        <v>-0.52010000000000001</v>
      </c>
      <c r="K15">
        <v>-0.56269999999999998</v>
      </c>
      <c r="L15">
        <v>-0.434</v>
      </c>
      <c r="M15">
        <v>-0.32329999999999998</v>
      </c>
      <c r="N15">
        <v>-0.31730000000000003</v>
      </c>
      <c r="O15">
        <v>-0.314</v>
      </c>
      <c r="P15">
        <v>-0.57069999999999999</v>
      </c>
      <c r="Q15">
        <v>-0.78600000000000003</v>
      </c>
      <c r="R15">
        <v>-0.92930000000000001</v>
      </c>
      <c r="S15">
        <v>-1.0746</v>
      </c>
      <c r="T15">
        <v>-0.70660000000000001</v>
      </c>
      <c r="U15">
        <v>-0.38529999999999998</v>
      </c>
      <c r="V15">
        <v>-0.37930000000000003</v>
      </c>
      <c r="W15">
        <v>-0.252</v>
      </c>
      <c r="X15">
        <v>-0.32</v>
      </c>
      <c r="Y15">
        <v>-0.33529999999999999</v>
      </c>
      <c r="Z15">
        <v>-5.6000000000000001E-2</v>
      </c>
      <c r="AA15">
        <v>0.1353</v>
      </c>
      <c r="AB15">
        <v>0.18870000000000001</v>
      </c>
      <c r="AC15">
        <v>0.24329999999999999</v>
      </c>
      <c r="AD15">
        <v>0.3906</v>
      </c>
      <c r="AE15">
        <v>0.74660000000000004</v>
      </c>
      <c r="AF15">
        <v>1.1798999999999999</v>
      </c>
      <c r="AG15">
        <v>1.8499000000000001</v>
      </c>
      <c r="AH15">
        <v>2.7633000000000001</v>
      </c>
      <c r="AI15">
        <v>3.0966999999999998</v>
      </c>
      <c r="AJ15">
        <v>3.6067</v>
      </c>
      <c r="AK15">
        <v>4.0233999999999996</v>
      </c>
      <c r="AL15">
        <v>3.7566999999999999</v>
      </c>
      <c r="AM15">
        <v>3.88</v>
      </c>
      <c r="AN15">
        <v>3.41</v>
      </c>
      <c r="AO15">
        <v>4.72</v>
      </c>
      <c r="AP15">
        <v>4.29</v>
      </c>
    </row>
    <row r="16" spans="1:42" x14ac:dyDescent="0.25">
      <c r="A16" t="s">
        <v>62</v>
      </c>
      <c r="B16">
        <v>0.24859999999999999</v>
      </c>
      <c r="C16">
        <v>0.2576</v>
      </c>
      <c r="D16">
        <v>0.27179999999999999</v>
      </c>
      <c r="E16">
        <v>0.2757</v>
      </c>
      <c r="F16">
        <v>0.28050000000000003</v>
      </c>
      <c r="G16">
        <v>0.26650000000000001</v>
      </c>
      <c r="H16">
        <v>0.25519999999999998</v>
      </c>
      <c r="I16">
        <v>0.22819999999999999</v>
      </c>
      <c r="J16">
        <v>0.21529999999999999</v>
      </c>
      <c r="K16">
        <v>0.21390000000000001</v>
      </c>
      <c r="L16">
        <v>0.2331</v>
      </c>
      <c r="M16">
        <v>0.22850000000000001</v>
      </c>
      <c r="N16">
        <v>0.23569999999999999</v>
      </c>
      <c r="O16">
        <v>0.23899999999999999</v>
      </c>
      <c r="P16">
        <v>0.20630000000000001</v>
      </c>
      <c r="Q16">
        <v>0.189</v>
      </c>
      <c r="R16">
        <v>0.1613</v>
      </c>
      <c r="S16">
        <v>0.14349999999999999</v>
      </c>
      <c r="T16">
        <v>0.1734</v>
      </c>
      <c r="U16">
        <v>0.1883</v>
      </c>
      <c r="V16">
        <v>0.1837</v>
      </c>
      <c r="W16">
        <v>0.17860000000000001</v>
      </c>
      <c r="X16">
        <v>0.16869999999999999</v>
      </c>
      <c r="Y16">
        <v>0.1656</v>
      </c>
      <c r="Z16">
        <v>0.182</v>
      </c>
      <c r="AA16">
        <v>0.19769999999999999</v>
      </c>
      <c r="AB16">
        <v>0.2114</v>
      </c>
      <c r="AC16">
        <v>0.2102</v>
      </c>
      <c r="AD16">
        <v>0.21179999999999999</v>
      </c>
      <c r="AE16">
        <v>0.22040000000000001</v>
      </c>
      <c r="AF16">
        <v>0.2311</v>
      </c>
      <c r="AG16">
        <v>0.25280000000000002</v>
      </c>
      <c r="AH16">
        <v>0.27100000000000002</v>
      </c>
      <c r="AI16">
        <v>0.27100000000000002</v>
      </c>
      <c r="AJ16">
        <v>0.2661</v>
      </c>
      <c r="AK16">
        <v>0.25600000000000001</v>
      </c>
      <c r="AL16">
        <v>0.23130000000000001</v>
      </c>
      <c r="AM16">
        <v>0.21490000000000001</v>
      </c>
      <c r="AN16">
        <v>0.1981</v>
      </c>
      <c r="AO16">
        <v>0.1825</v>
      </c>
      <c r="AP16">
        <v>0.17780000000000001</v>
      </c>
    </row>
    <row r="17" spans="1:42" x14ac:dyDescent="0.25">
      <c r="A17" t="s">
        <v>63</v>
      </c>
      <c r="B17">
        <v>-4.8099999999999997E-2</v>
      </c>
      <c r="C17">
        <v>-4.7899999999999998E-2</v>
      </c>
      <c r="D17">
        <v>-4.3799999999999999E-2</v>
      </c>
      <c r="E17">
        <v>-5.8400000000000001E-2</v>
      </c>
      <c r="F17">
        <v>-6.9699999999999998E-2</v>
      </c>
      <c r="G17">
        <v>-0.10440000000000001</v>
      </c>
      <c r="H17">
        <v>-0.14019999999999999</v>
      </c>
      <c r="I17">
        <v>-0.17710000000000001</v>
      </c>
      <c r="J17">
        <v>-0.20280000000000001</v>
      </c>
      <c r="K17">
        <v>-0.2036</v>
      </c>
      <c r="L17">
        <v>-0.1115</v>
      </c>
      <c r="M17">
        <v>-9.5299999999999996E-2</v>
      </c>
      <c r="N17">
        <v>-7.9100000000000004E-2</v>
      </c>
      <c r="O17">
        <v>-6.7500000000000004E-2</v>
      </c>
      <c r="P17">
        <v>-0.12089999999999999</v>
      </c>
      <c r="Q17">
        <v>-0.13880000000000001</v>
      </c>
      <c r="R17">
        <v>-0.15809999999999999</v>
      </c>
      <c r="S17">
        <v>-0.1719</v>
      </c>
      <c r="T17">
        <v>-7.9899999999999999E-2</v>
      </c>
      <c r="U17">
        <v>-1.8100000000000002E-2</v>
      </c>
      <c r="V17">
        <v>-1.3899999999999999E-2</v>
      </c>
      <c r="W17">
        <v>5.7000000000000002E-3</v>
      </c>
      <c r="X17">
        <v>-5.9999999999999995E-4</v>
      </c>
      <c r="Y17">
        <v>-2.8E-3</v>
      </c>
      <c r="Z17">
        <v>2.8299999999999999E-2</v>
      </c>
      <c r="AA17">
        <v>4.7800000000000002E-2</v>
      </c>
      <c r="AB17">
        <v>6.3100000000000003E-2</v>
      </c>
      <c r="AC17">
        <v>6.3200000000000006E-2</v>
      </c>
      <c r="AD17">
        <v>6.4100000000000004E-2</v>
      </c>
      <c r="AE17">
        <v>7.8600000000000003E-2</v>
      </c>
      <c r="AF17">
        <v>9.5699999999999993E-2</v>
      </c>
      <c r="AG17">
        <v>0.1212</v>
      </c>
      <c r="AH17">
        <v>0.15329999999999999</v>
      </c>
      <c r="AI17">
        <v>0.15909999999999999</v>
      </c>
      <c r="AJ17">
        <v>0.16520000000000001</v>
      </c>
      <c r="AK17">
        <v>0.1676</v>
      </c>
      <c r="AL17">
        <v>0.14779999999999999</v>
      </c>
      <c r="AM17">
        <v>0.1346</v>
      </c>
      <c r="AN17">
        <v>0.1118</v>
      </c>
      <c r="AO17">
        <v>9.1899999999999996E-2</v>
      </c>
      <c r="AP17">
        <v>7.8100000000000003E-2</v>
      </c>
    </row>
    <row r="18" spans="1:42" x14ac:dyDescent="0.25">
      <c r="A18" t="s">
        <v>64</v>
      </c>
      <c r="B18">
        <v>-6.3600000000000004E-2</v>
      </c>
      <c r="C18">
        <v>-6.6600000000000006E-2</v>
      </c>
      <c r="D18">
        <v>-6.8500000000000005E-2</v>
      </c>
      <c r="E18">
        <v>-8.8999999999999996E-2</v>
      </c>
      <c r="F18">
        <v>-0.11</v>
      </c>
      <c r="G18">
        <v>-0.13689999999999999</v>
      </c>
      <c r="H18">
        <v>-0.17530000000000001</v>
      </c>
      <c r="I18">
        <v>-0.21640000000000001</v>
      </c>
      <c r="J18">
        <v>-0.23580000000000001</v>
      </c>
      <c r="K18">
        <v>-0.24329999999999999</v>
      </c>
      <c r="L18">
        <v>-0.1439</v>
      </c>
      <c r="M18">
        <v>-0.1066</v>
      </c>
      <c r="N18">
        <v>-9.8199999999999996E-2</v>
      </c>
      <c r="O18">
        <v>-9.2999999999999999E-2</v>
      </c>
      <c r="P18">
        <v>-0.15229999999999999</v>
      </c>
      <c r="Q18">
        <v>-0.18790000000000001</v>
      </c>
      <c r="R18">
        <v>-0.20979999999999999</v>
      </c>
      <c r="S18">
        <v>-0.21629999999999999</v>
      </c>
      <c r="T18">
        <v>-0.11509999999999999</v>
      </c>
      <c r="U18">
        <v>-4.6800000000000001E-2</v>
      </c>
      <c r="V18">
        <v>-3.8600000000000002E-2</v>
      </c>
      <c r="W18">
        <v>-2.0500000000000001E-2</v>
      </c>
      <c r="X18">
        <v>-2.4899999999999999E-2</v>
      </c>
      <c r="Y18">
        <v>-2.7099999999999999E-2</v>
      </c>
      <c r="Z18">
        <v>1.9E-3</v>
      </c>
      <c r="AA18">
        <v>2.2200000000000001E-2</v>
      </c>
      <c r="AB18">
        <v>3.3700000000000001E-2</v>
      </c>
      <c r="AC18">
        <v>3.6600000000000001E-2</v>
      </c>
      <c r="AD18">
        <v>4.4999999999999998E-2</v>
      </c>
      <c r="AE18">
        <v>6.59E-2</v>
      </c>
      <c r="AF18">
        <v>8.72E-2</v>
      </c>
      <c r="AG18">
        <v>0.1178</v>
      </c>
      <c r="AH18">
        <v>0.1517</v>
      </c>
      <c r="AI18">
        <v>0.15809999999999999</v>
      </c>
      <c r="AJ18">
        <v>0.16520000000000001</v>
      </c>
      <c r="AK18">
        <v>0.16839999999999999</v>
      </c>
      <c r="AL18">
        <v>0.14990000000000001</v>
      </c>
      <c r="AM18">
        <v>0.14199999999999999</v>
      </c>
      <c r="AN18">
        <v>0.1226</v>
      </c>
      <c r="AO18">
        <v>0.1031</v>
      </c>
      <c r="AP18">
        <v>9.2100000000000001E-2</v>
      </c>
    </row>
    <row r="19" spans="1:42" x14ac:dyDescent="0.25">
      <c r="A19" t="s">
        <v>65</v>
      </c>
      <c r="B19">
        <v>-6.5199999999999994E-2</v>
      </c>
      <c r="C19">
        <v>-6.83E-2</v>
      </c>
      <c r="D19">
        <v>-7.0900000000000005E-2</v>
      </c>
      <c r="E19">
        <v>-9.1899999999999996E-2</v>
      </c>
      <c r="F19">
        <v>-0.1133</v>
      </c>
      <c r="G19">
        <v>-0.1406</v>
      </c>
      <c r="H19">
        <v>-0.1784</v>
      </c>
      <c r="I19">
        <v>-0.21959999999999999</v>
      </c>
      <c r="J19">
        <v>-0.23910000000000001</v>
      </c>
      <c r="K19">
        <v>-0.24640000000000001</v>
      </c>
      <c r="L19">
        <v>-0.1474</v>
      </c>
      <c r="M19">
        <v>-9.64E-2</v>
      </c>
      <c r="N19">
        <v>-8.4599999999999995E-2</v>
      </c>
      <c r="O19">
        <v>-7.6100000000000001E-2</v>
      </c>
      <c r="P19">
        <v>-0.13089999999999999</v>
      </c>
      <c r="Q19">
        <v>-0.16689999999999999</v>
      </c>
      <c r="R19">
        <v>-0.18770000000000001</v>
      </c>
      <c r="S19">
        <v>-0.19889999999999999</v>
      </c>
      <c r="T19">
        <v>-0.1023</v>
      </c>
      <c r="U19">
        <v>-4.5499999999999999E-2</v>
      </c>
      <c r="V19">
        <v>-4.3200000000000002E-2</v>
      </c>
      <c r="W19">
        <v>-2.6700000000000002E-2</v>
      </c>
      <c r="X19">
        <v>-3.4200000000000001E-2</v>
      </c>
      <c r="Y19">
        <v>-3.5099999999999999E-2</v>
      </c>
      <c r="Z19">
        <v>-5.1999999999999998E-3</v>
      </c>
      <c r="AA19">
        <v>1.46E-2</v>
      </c>
      <c r="AB19">
        <v>1.89E-2</v>
      </c>
      <c r="AC19">
        <v>2.1899999999999999E-2</v>
      </c>
      <c r="AD19">
        <v>3.09E-2</v>
      </c>
      <c r="AE19">
        <v>5.1400000000000001E-2</v>
      </c>
      <c r="AF19">
        <v>7.3999999999999996E-2</v>
      </c>
      <c r="AG19">
        <v>0.1026</v>
      </c>
      <c r="AH19">
        <v>0.1351</v>
      </c>
      <c r="AI19">
        <v>0.14169999999999999</v>
      </c>
      <c r="AJ19">
        <v>0.14949999999999999</v>
      </c>
      <c r="AK19">
        <v>0.1545</v>
      </c>
      <c r="AL19">
        <v>0.13700000000000001</v>
      </c>
      <c r="AM19">
        <v>0.13009999999999999</v>
      </c>
      <c r="AN19">
        <v>0.1125</v>
      </c>
      <c r="AO19">
        <v>0.155</v>
      </c>
      <c r="AP19">
        <v>0.14410000000000001</v>
      </c>
    </row>
    <row r="20" spans="1:42" x14ac:dyDescent="0.25">
      <c r="A20" t="s">
        <v>77</v>
      </c>
      <c r="B20">
        <v>-4.2700000000000002E-2</v>
      </c>
      <c r="C20">
        <v>-7.8E-2</v>
      </c>
      <c r="D20">
        <v>-0.1847</v>
      </c>
      <c r="E20">
        <v>-0.32119999999999999</v>
      </c>
      <c r="F20">
        <v>-0.42709999999999998</v>
      </c>
      <c r="G20">
        <v>-0.51029999999999998</v>
      </c>
      <c r="H20">
        <v>-0.57369999999999999</v>
      </c>
      <c r="I20">
        <v>-0.53369999999999995</v>
      </c>
      <c r="J20">
        <v>-0.48620000000000002</v>
      </c>
      <c r="K20">
        <v>-0.36070000000000002</v>
      </c>
      <c r="L20">
        <v>-0.1477</v>
      </c>
      <c r="M20">
        <v>-0.20069999999999999</v>
      </c>
      <c r="N20">
        <v>-0.1825</v>
      </c>
      <c r="O20">
        <v>-0.25580000000000003</v>
      </c>
      <c r="P20">
        <v>-0.3876</v>
      </c>
      <c r="Q20">
        <v>-0.29559999999999997</v>
      </c>
      <c r="R20">
        <v>-0.31330000000000002</v>
      </c>
      <c r="S20">
        <v>-0.25490000000000002</v>
      </c>
      <c r="T20">
        <v>-6.7900000000000002E-2</v>
      </c>
      <c r="U20">
        <v>-1E-4</v>
      </c>
      <c r="V20">
        <v>5.7999999999999996E-3</v>
      </c>
      <c r="W20">
        <v>5.9499999999999997E-2</v>
      </c>
      <c r="X20">
        <v>3.9899999999999998E-2</v>
      </c>
      <c r="Y20">
        <v>4.3700000000000003E-2</v>
      </c>
      <c r="Z20">
        <v>4.24E-2</v>
      </c>
      <c r="AA20">
        <v>3.5299999999999998E-2</v>
      </c>
      <c r="AB20">
        <v>6.8199999999999997E-2</v>
      </c>
      <c r="AC20">
        <v>8.7999999999999995E-2</v>
      </c>
      <c r="AD20">
        <v>7.6399999999999996E-2</v>
      </c>
      <c r="AE20">
        <v>7.0400000000000004E-2</v>
      </c>
      <c r="AF20">
        <v>6.13E-2</v>
      </c>
      <c r="AG20">
        <v>7.0400000000000004E-2</v>
      </c>
      <c r="AH20">
        <v>0.1114</v>
      </c>
      <c r="AI20">
        <v>0.1172</v>
      </c>
      <c r="AJ20">
        <v>0.13150000000000001</v>
      </c>
      <c r="AK20">
        <v>0.1043</v>
      </c>
      <c r="AL20">
        <v>7.8E-2</v>
      </c>
      <c r="AM20">
        <v>6.5500000000000003E-2</v>
      </c>
      <c r="AN20">
        <v>3.8699999999999998E-2</v>
      </c>
      <c r="AO20">
        <v>4.4999999999999998E-2</v>
      </c>
      <c r="AP20">
        <v>1.46E-2</v>
      </c>
    </row>
    <row r="21" spans="1:42" x14ac:dyDescent="0.25">
      <c r="A21" t="s">
        <v>66</v>
      </c>
      <c r="B21">
        <v>56028900</v>
      </c>
      <c r="C21">
        <v>88053900</v>
      </c>
      <c r="D21">
        <v>135770900</v>
      </c>
      <c r="E21">
        <v>114976300</v>
      </c>
      <c r="F21">
        <v>98789300</v>
      </c>
      <c r="G21">
        <v>-13809600</v>
      </c>
      <c r="H21">
        <v>-118816700</v>
      </c>
      <c r="I21">
        <v>-215985300</v>
      </c>
      <c r="J21">
        <v>-279743300</v>
      </c>
      <c r="K21">
        <v>-250440500</v>
      </c>
      <c r="L21">
        <v>199446700</v>
      </c>
      <c r="M21">
        <v>374448800</v>
      </c>
      <c r="N21">
        <v>596399700</v>
      </c>
      <c r="O21">
        <v>814037800</v>
      </c>
      <c r="P21">
        <v>278134500</v>
      </c>
      <c r="Q21">
        <v>95000200</v>
      </c>
      <c r="R21">
        <v>-197195800</v>
      </c>
      <c r="S21">
        <v>-482171900</v>
      </c>
      <c r="T21">
        <v>624569300</v>
      </c>
      <c r="U21">
        <v>1672000500</v>
      </c>
      <c r="V21">
        <v>1799396600</v>
      </c>
      <c r="W21">
        <v>2354459700</v>
      </c>
      <c r="X21">
        <v>2236366700</v>
      </c>
      <c r="Y21">
        <v>2085000000</v>
      </c>
      <c r="Z21">
        <v>2935000000</v>
      </c>
      <c r="AA21">
        <v>3375000000</v>
      </c>
      <c r="AB21">
        <v>3921000000</v>
      </c>
      <c r="AC21">
        <v>4316000000</v>
      </c>
      <c r="AD21">
        <v>4695000000</v>
      </c>
      <c r="AE21">
        <v>5794000000</v>
      </c>
      <c r="AF21">
        <v>7166000000</v>
      </c>
      <c r="AG21">
        <v>9434000000</v>
      </c>
      <c r="AH21">
        <v>12702000000</v>
      </c>
      <c r="AI21">
        <v>14095000000</v>
      </c>
      <c r="AJ21">
        <v>15974000000</v>
      </c>
      <c r="AK21">
        <v>17403000000</v>
      </c>
      <c r="AL21">
        <v>16630000000</v>
      </c>
      <c r="AM21">
        <v>16797000000</v>
      </c>
      <c r="AN21">
        <v>15152000000</v>
      </c>
      <c r="AO21">
        <v>13558000000</v>
      </c>
      <c r="AP21">
        <v>12265000000</v>
      </c>
    </row>
    <row r="22" spans="1:42" x14ac:dyDescent="0.25">
      <c r="A22" t="s">
        <v>67</v>
      </c>
      <c r="B22">
        <v>-99666100</v>
      </c>
      <c r="C22">
        <v>-116627100</v>
      </c>
      <c r="D22">
        <v>-125202100</v>
      </c>
      <c r="E22">
        <v>-186688700</v>
      </c>
      <c r="F22">
        <v>-245167700</v>
      </c>
      <c r="G22">
        <v>-386602600</v>
      </c>
      <c r="H22">
        <v>-531135600</v>
      </c>
      <c r="I22">
        <v>-716629300</v>
      </c>
      <c r="J22">
        <v>-862407300</v>
      </c>
      <c r="K22">
        <v>-930259400</v>
      </c>
      <c r="L22">
        <v>-660975300</v>
      </c>
      <c r="M22">
        <v>-667340300</v>
      </c>
      <c r="N22">
        <v>-676665400</v>
      </c>
      <c r="O22">
        <v>-679541400</v>
      </c>
      <c r="P22">
        <v>-1300643700</v>
      </c>
      <c r="Q22">
        <v>-1632000000</v>
      </c>
      <c r="R22">
        <v>-1971425000</v>
      </c>
      <c r="S22">
        <v>-2351901100</v>
      </c>
      <c r="T22">
        <v>-1400420900</v>
      </c>
      <c r="U22">
        <v>-388000000</v>
      </c>
      <c r="V22">
        <v>-313025900</v>
      </c>
      <c r="W22">
        <v>141366200</v>
      </c>
      <c r="X22">
        <v>-13633800</v>
      </c>
      <c r="Y22">
        <v>-69000000</v>
      </c>
      <c r="Z22">
        <v>736000000</v>
      </c>
      <c r="AA22">
        <v>1230000000</v>
      </c>
      <c r="AB22">
        <v>1778000000</v>
      </c>
      <c r="AC22">
        <v>1994000000</v>
      </c>
      <c r="AD22">
        <v>2305000000</v>
      </c>
      <c r="AE22">
        <v>3290000000</v>
      </c>
      <c r="AF22">
        <v>4485000000</v>
      </c>
      <c r="AG22">
        <v>6523000000</v>
      </c>
      <c r="AH22">
        <v>9532000000</v>
      </c>
      <c r="AI22">
        <v>10684000000</v>
      </c>
      <c r="AJ22">
        <v>12368000000</v>
      </c>
      <c r="AK22">
        <v>13656000000</v>
      </c>
      <c r="AL22">
        <v>12717000000</v>
      </c>
      <c r="AM22">
        <v>12652000000</v>
      </c>
      <c r="AN22">
        <v>10728000000</v>
      </c>
      <c r="AO22">
        <v>8891000000</v>
      </c>
      <c r="AP22">
        <v>7398000000</v>
      </c>
    </row>
    <row r="23" spans="1:42" x14ac:dyDescent="0.25">
      <c r="A23" t="s">
        <v>71</v>
      </c>
      <c r="B23">
        <v>-7.4300000000000005E-2</v>
      </c>
      <c r="C23">
        <v>-9.0300000000000005E-2</v>
      </c>
      <c r="D23">
        <v>-0.1091</v>
      </c>
      <c r="E23">
        <v>-0.15740000000000001</v>
      </c>
      <c r="F23">
        <v>-0.21210000000000001</v>
      </c>
      <c r="G23">
        <v>-0.27579999999999999</v>
      </c>
      <c r="H23">
        <v>-0.35470000000000002</v>
      </c>
      <c r="I23">
        <v>-0.46210000000000001</v>
      </c>
      <c r="J23">
        <v>-0.52229999999999999</v>
      </c>
      <c r="K23">
        <v>-0.56499999999999995</v>
      </c>
      <c r="L23">
        <v>-0.43690000000000001</v>
      </c>
      <c r="M23">
        <v>-0.35730000000000001</v>
      </c>
      <c r="N23">
        <v>-0.37880000000000003</v>
      </c>
      <c r="O23">
        <v>-0.4012</v>
      </c>
      <c r="P23">
        <v>-0.67800000000000005</v>
      </c>
      <c r="Q23">
        <v>-0.9</v>
      </c>
      <c r="R23">
        <v>-1.046</v>
      </c>
      <c r="S23">
        <v>-1.1753</v>
      </c>
      <c r="T23">
        <v>-0.81269999999999998</v>
      </c>
      <c r="U23">
        <v>-0.41549999999999998</v>
      </c>
      <c r="V23">
        <v>-0.36359999999999998</v>
      </c>
      <c r="W23">
        <v>-0.21879999999999999</v>
      </c>
      <c r="X23">
        <v>-0.25969999999999999</v>
      </c>
      <c r="Y23">
        <v>-0.29120000000000001</v>
      </c>
      <c r="Z23">
        <v>-1.0999999999999999E-2</v>
      </c>
      <c r="AA23">
        <v>0.17699999999999999</v>
      </c>
      <c r="AB23">
        <v>0.2341</v>
      </c>
      <c r="AC23">
        <v>0.26529999999999998</v>
      </c>
      <c r="AD23">
        <v>0.379</v>
      </c>
      <c r="AE23">
        <v>0.68840000000000001</v>
      </c>
      <c r="AF23">
        <v>1.0694999999999999</v>
      </c>
      <c r="AG23">
        <v>1.6668000000000001</v>
      </c>
      <c r="AH23">
        <v>2.4750000000000001</v>
      </c>
      <c r="AI23">
        <v>2.7791000000000001</v>
      </c>
      <c r="AJ23">
        <v>3.2471999999999999</v>
      </c>
      <c r="AK23">
        <v>3.6221000000000001</v>
      </c>
      <c r="AL23">
        <v>3.4095</v>
      </c>
      <c r="AM23">
        <v>3.5061</v>
      </c>
      <c r="AN23">
        <v>3.0832000000000002</v>
      </c>
      <c r="AO23">
        <v>4.2967000000000004</v>
      </c>
      <c r="AP23">
        <v>3.8929999999999998</v>
      </c>
    </row>
    <row r="24" spans="1:42" x14ac:dyDescent="0.25">
      <c r="A24" t="s">
        <v>72</v>
      </c>
      <c r="B24">
        <v>-7.4800000000000005E-2</v>
      </c>
      <c r="C24">
        <v>-9.0800000000000006E-2</v>
      </c>
      <c r="D24">
        <v>-0.1096</v>
      </c>
      <c r="E24">
        <v>-0.15740000000000001</v>
      </c>
      <c r="F24">
        <v>-0.21210000000000001</v>
      </c>
      <c r="G24">
        <v>-0.27579999999999999</v>
      </c>
      <c r="H24">
        <v>-0.35470000000000002</v>
      </c>
      <c r="I24">
        <v>-0.46210000000000001</v>
      </c>
      <c r="J24">
        <v>-0.52229999999999999</v>
      </c>
      <c r="K24">
        <v>-0.56499999999999995</v>
      </c>
      <c r="L24">
        <v>-0.43640000000000001</v>
      </c>
      <c r="M24">
        <v>-0.35730000000000001</v>
      </c>
      <c r="N24">
        <v>-0.37880000000000003</v>
      </c>
      <c r="O24">
        <v>-0.4012</v>
      </c>
      <c r="P24">
        <v>-0.67849999999999999</v>
      </c>
      <c r="Q24">
        <v>-0.9</v>
      </c>
      <c r="R24">
        <v>-1.046</v>
      </c>
      <c r="S24">
        <v>-1.1753</v>
      </c>
      <c r="T24">
        <v>-0.80879999999999996</v>
      </c>
      <c r="U24">
        <v>-0.41549999999999998</v>
      </c>
      <c r="V24">
        <v>-0.36359999999999998</v>
      </c>
      <c r="W24">
        <v>-0.21879999999999999</v>
      </c>
      <c r="X24">
        <v>-0.2621</v>
      </c>
      <c r="Y24">
        <v>-0.2913</v>
      </c>
      <c r="Z24">
        <v>-9.1000000000000004E-3</v>
      </c>
      <c r="AA24">
        <v>0.1837</v>
      </c>
      <c r="AB24">
        <v>0.25929999999999997</v>
      </c>
      <c r="AC24">
        <v>0.30809999999999998</v>
      </c>
      <c r="AD24">
        <v>0.44419999999999998</v>
      </c>
      <c r="AE24">
        <v>0.80230000000000001</v>
      </c>
      <c r="AF24">
        <v>1.2253000000000001</v>
      </c>
      <c r="AG24">
        <v>1.9074</v>
      </c>
      <c r="AH24">
        <v>2.8035000000000001</v>
      </c>
      <c r="AI24">
        <v>3.1284000000000001</v>
      </c>
      <c r="AJ24">
        <v>3.6328999999999998</v>
      </c>
      <c r="AK24">
        <v>4.0213000000000001</v>
      </c>
      <c r="AL24">
        <v>3.7663000000000002</v>
      </c>
      <c r="AM24">
        <v>3.8613</v>
      </c>
      <c r="AN24">
        <v>3.3938000000000001</v>
      </c>
      <c r="AO24">
        <v>4.7176999999999998</v>
      </c>
      <c r="AP24">
        <v>4.2747999999999999</v>
      </c>
    </row>
    <row r="25" spans="1:42" x14ac:dyDescent="0.25">
      <c r="A25" t="s">
        <v>70</v>
      </c>
      <c r="B25">
        <v>-7.4800000000000005E-2</v>
      </c>
      <c r="C25">
        <v>-9.0800000000000006E-2</v>
      </c>
      <c r="D25">
        <v>-0.1096</v>
      </c>
      <c r="E25">
        <v>-0.15740000000000001</v>
      </c>
      <c r="F25">
        <v>-0.21210000000000001</v>
      </c>
      <c r="G25">
        <v>-0.27579999999999999</v>
      </c>
      <c r="H25">
        <v>-0.35470000000000002</v>
      </c>
      <c r="I25">
        <v>-0.46210000000000001</v>
      </c>
      <c r="J25">
        <v>-0.52229999999999999</v>
      </c>
      <c r="K25">
        <v>-0.56499999999999995</v>
      </c>
      <c r="L25">
        <v>-0.43640000000000001</v>
      </c>
      <c r="M25">
        <v>-0.35730000000000001</v>
      </c>
      <c r="N25">
        <v>-0.37880000000000003</v>
      </c>
      <c r="O25">
        <v>-0.4012</v>
      </c>
      <c r="P25">
        <v>-0.67849999999999999</v>
      </c>
      <c r="Q25">
        <v>-0.9</v>
      </c>
      <c r="R25">
        <v>-1.046</v>
      </c>
      <c r="S25">
        <v>-1.1753</v>
      </c>
      <c r="T25">
        <v>-0.80879999999999996</v>
      </c>
      <c r="U25">
        <v>-0.41549999999999998</v>
      </c>
      <c r="V25">
        <v>-0.36359999999999998</v>
      </c>
      <c r="W25">
        <v>-0.21879999999999999</v>
      </c>
      <c r="X25">
        <v>-0.2621</v>
      </c>
      <c r="Y25">
        <v>-0.2913</v>
      </c>
      <c r="Z25">
        <v>-9.1000000000000004E-3</v>
      </c>
      <c r="AA25">
        <v>0.1837</v>
      </c>
      <c r="AB25">
        <v>0.25929999999999997</v>
      </c>
      <c r="AC25">
        <v>0.30809999999999998</v>
      </c>
      <c r="AD25">
        <v>0.44419999999999998</v>
      </c>
      <c r="AE25">
        <v>0.80230000000000001</v>
      </c>
      <c r="AF25">
        <v>1.2253000000000001</v>
      </c>
      <c r="AG25">
        <v>1.9074</v>
      </c>
      <c r="AH25">
        <v>2.8035000000000001</v>
      </c>
      <c r="AI25">
        <v>3.1284000000000001</v>
      </c>
      <c r="AJ25">
        <v>3.6328999999999998</v>
      </c>
      <c r="AK25">
        <v>4.0213000000000001</v>
      </c>
      <c r="AL25">
        <v>3.7663000000000002</v>
      </c>
      <c r="AM25">
        <v>3.8613</v>
      </c>
      <c r="AN25">
        <v>3.3938000000000001</v>
      </c>
      <c r="AO25">
        <v>4.7176999999999998</v>
      </c>
      <c r="AP25">
        <v>4.2747999999999999</v>
      </c>
    </row>
    <row r="26" spans="1:42" x14ac:dyDescent="0.25">
      <c r="A26" t="s">
        <v>68</v>
      </c>
      <c r="B26">
        <v>-135062000</v>
      </c>
      <c r="C26">
        <v>-166460000</v>
      </c>
      <c r="D26">
        <v>-202672000</v>
      </c>
      <c r="E26">
        <v>-294040000</v>
      </c>
      <c r="F26">
        <v>-398421000</v>
      </c>
      <c r="G26">
        <v>-520748000</v>
      </c>
      <c r="H26">
        <v>-675898000</v>
      </c>
      <c r="I26">
        <v>-888663100</v>
      </c>
      <c r="J26">
        <v>-1016749100</v>
      </c>
      <c r="K26">
        <v>-1125710100</v>
      </c>
      <c r="L26">
        <v>-873974100</v>
      </c>
      <c r="M26">
        <v>-773046000</v>
      </c>
      <c r="N26">
        <v>-887960000</v>
      </c>
      <c r="O26">
        <v>-996199000</v>
      </c>
      <c r="P26">
        <v>-1689240000</v>
      </c>
      <c r="Q26">
        <v>-2240999900</v>
      </c>
      <c r="R26">
        <v>-2628445900</v>
      </c>
      <c r="S26">
        <v>-2969724900</v>
      </c>
      <c r="T26">
        <v>-2044561900</v>
      </c>
      <c r="U26">
        <v>-1063000100</v>
      </c>
      <c r="V26">
        <v>-946373100</v>
      </c>
      <c r="W26">
        <v>-592667100</v>
      </c>
      <c r="X26">
        <v>-696667100</v>
      </c>
      <c r="Y26">
        <v>-775000000</v>
      </c>
      <c r="Z26">
        <v>-39000000</v>
      </c>
      <c r="AA26">
        <v>479000000</v>
      </c>
      <c r="AB26">
        <v>698000000</v>
      </c>
      <c r="AC26">
        <v>862000000</v>
      </c>
      <c r="AD26">
        <v>1258000000</v>
      </c>
      <c r="AE26">
        <v>2307000000</v>
      </c>
      <c r="AF26">
        <v>3597000000</v>
      </c>
      <c r="AG26">
        <v>5644000000</v>
      </c>
      <c r="AH26">
        <v>8460000000</v>
      </c>
      <c r="AI26">
        <v>9551000000</v>
      </c>
      <c r="AJ26">
        <v>11223000000</v>
      </c>
      <c r="AK26">
        <v>12587000000</v>
      </c>
      <c r="AL26">
        <v>11846000000</v>
      </c>
      <c r="AM26">
        <v>12191000000</v>
      </c>
      <c r="AN26">
        <v>10738000000</v>
      </c>
      <c r="AO26">
        <v>14974000000</v>
      </c>
      <c r="AP26">
        <v>13579000000</v>
      </c>
    </row>
    <row r="27" spans="1:42" x14ac:dyDescent="0.25">
      <c r="A27" t="s">
        <v>69</v>
      </c>
      <c r="B27">
        <v>-135062000</v>
      </c>
      <c r="C27">
        <v>-166460000</v>
      </c>
      <c r="D27">
        <v>-202672000</v>
      </c>
      <c r="E27">
        <v>-294040000</v>
      </c>
      <c r="F27">
        <v>-398421000</v>
      </c>
      <c r="G27">
        <v>-520748000</v>
      </c>
      <c r="H27">
        <v>-675898000</v>
      </c>
      <c r="I27">
        <v>-888663100</v>
      </c>
      <c r="J27">
        <v>-1016749100</v>
      </c>
      <c r="K27">
        <v>-1125710100</v>
      </c>
      <c r="L27">
        <v>-873974100</v>
      </c>
      <c r="M27">
        <v>-773046000</v>
      </c>
      <c r="N27">
        <v>-887960000</v>
      </c>
      <c r="O27">
        <v>-996199000</v>
      </c>
      <c r="P27">
        <v>-1689240000</v>
      </c>
      <c r="Q27">
        <v>-2240999900</v>
      </c>
      <c r="R27">
        <v>-2628445900</v>
      </c>
      <c r="S27">
        <v>-2969724900</v>
      </c>
      <c r="T27">
        <v>-2044561900</v>
      </c>
      <c r="U27">
        <v>-1063000000</v>
      </c>
      <c r="V27">
        <v>-946373000</v>
      </c>
      <c r="W27">
        <v>-592667000</v>
      </c>
      <c r="X27">
        <v>-696667000</v>
      </c>
      <c r="Y27">
        <v>-775000000</v>
      </c>
      <c r="Z27">
        <v>-39000000</v>
      </c>
      <c r="AA27">
        <v>479000000</v>
      </c>
      <c r="AB27">
        <v>698000000</v>
      </c>
      <c r="AC27">
        <v>862000000</v>
      </c>
      <c r="AD27">
        <v>1258000000</v>
      </c>
      <c r="AE27">
        <v>2307000000</v>
      </c>
      <c r="AF27">
        <v>3597000000</v>
      </c>
      <c r="AG27">
        <v>5644000000</v>
      </c>
      <c r="AH27">
        <v>8460000000</v>
      </c>
      <c r="AI27">
        <v>9551000000</v>
      </c>
      <c r="AJ27">
        <v>11223000000</v>
      </c>
      <c r="AK27">
        <v>12587000000</v>
      </c>
      <c r="AL27">
        <v>11846000000</v>
      </c>
      <c r="AM27">
        <v>12191000000</v>
      </c>
      <c r="AN27">
        <v>10738000000</v>
      </c>
      <c r="AO27">
        <v>14974000000</v>
      </c>
      <c r="AP27">
        <v>13579000000</v>
      </c>
    </row>
    <row r="28" spans="1:42" x14ac:dyDescent="0.25">
      <c r="A28" t="s">
        <v>75</v>
      </c>
      <c r="B28">
        <v>2.7E-2</v>
      </c>
      <c r="C28">
        <v>3.61E-2</v>
      </c>
      <c r="D28">
        <v>4.7500000000000001E-2</v>
      </c>
      <c r="E28">
        <v>3.5900000000000001E-2</v>
      </c>
      <c r="F28">
        <v>2.81E-2</v>
      </c>
      <c r="G28">
        <v>-3.7000000000000002E-3</v>
      </c>
      <c r="H28">
        <v>-3.1399999999999997E-2</v>
      </c>
      <c r="I28">
        <v>-5.3400000000000003E-2</v>
      </c>
      <c r="J28">
        <v>-6.5799999999999997E-2</v>
      </c>
      <c r="K28">
        <v>-5.4800000000000001E-2</v>
      </c>
      <c r="L28">
        <v>3.3599999999999998E-2</v>
      </c>
      <c r="M28">
        <v>5.3499999999999999E-2</v>
      </c>
      <c r="N28">
        <v>6.9800000000000001E-2</v>
      </c>
      <c r="O28">
        <v>8.0799999999999997E-2</v>
      </c>
      <c r="P28">
        <v>2.5899999999999999E-2</v>
      </c>
      <c r="Q28">
        <v>8.0999999999999996E-3</v>
      </c>
      <c r="R28">
        <v>-1.5800000000000002E-2</v>
      </c>
      <c r="S28">
        <v>-3.5200000000000002E-2</v>
      </c>
      <c r="T28">
        <v>3.56E-2</v>
      </c>
      <c r="U28">
        <v>7.7899999999999997E-2</v>
      </c>
      <c r="V28">
        <v>7.9600000000000004E-2</v>
      </c>
      <c r="W28">
        <v>9.4399999999999998E-2</v>
      </c>
      <c r="X28">
        <v>9.1600000000000001E-2</v>
      </c>
      <c r="Y28">
        <v>8.48E-2</v>
      </c>
      <c r="Z28">
        <v>0.1128</v>
      </c>
      <c r="AA28">
        <v>0.1313</v>
      </c>
      <c r="AB28">
        <v>0.13919999999999999</v>
      </c>
      <c r="AC28">
        <v>0.13689999999999999</v>
      </c>
      <c r="AD28">
        <v>0.13059999999999999</v>
      </c>
      <c r="AE28">
        <v>0.1384</v>
      </c>
      <c r="AF28">
        <v>0.153</v>
      </c>
      <c r="AG28">
        <v>0.17530000000000001</v>
      </c>
      <c r="AH28">
        <v>0.20419999999999999</v>
      </c>
      <c r="AI28">
        <v>0.2099</v>
      </c>
      <c r="AJ28">
        <v>0.21340000000000001</v>
      </c>
      <c r="AK28">
        <v>0.21360000000000001</v>
      </c>
      <c r="AL28">
        <v>0.1933</v>
      </c>
      <c r="AM28">
        <v>0.17860000000000001</v>
      </c>
      <c r="AN28">
        <v>0.158</v>
      </c>
      <c r="AO28">
        <v>0.1401</v>
      </c>
      <c r="AP28">
        <v>0.1295</v>
      </c>
    </row>
    <row r="29" spans="1:42" x14ac:dyDescent="0.25">
      <c r="A29" t="s">
        <v>76</v>
      </c>
      <c r="B29">
        <v>0.12520000000000001</v>
      </c>
      <c r="C29">
        <v>0.1203</v>
      </c>
      <c r="D29">
        <v>5.7099999999999998E-2</v>
      </c>
      <c r="E29">
        <v>-1.7899999999999999E-2</v>
      </c>
      <c r="F29">
        <v>-7.0499999999999993E-2</v>
      </c>
      <c r="G29">
        <v>-0.1096</v>
      </c>
      <c r="H29">
        <v>-0.15340000000000001</v>
      </c>
      <c r="I29">
        <v>-0.12959999999999999</v>
      </c>
      <c r="J29">
        <v>-0.151</v>
      </c>
      <c r="K29">
        <v>-7.2800000000000004E-2</v>
      </c>
      <c r="L29">
        <v>4.9700000000000001E-2</v>
      </c>
      <c r="M29">
        <v>-1.77E-2</v>
      </c>
      <c r="N29">
        <v>6.4999999999999997E-3</v>
      </c>
      <c r="O29">
        <v>-2.93E-2</v>
      </c>
      <c r="P29">
        <v>-9.4700000000000006E-2</v>
      </c>
      <c r="Q29">
        <v>-5.1999999999999998E-3</v>
      </c>
      <c r="R29">
        <v>-3.1199999999999999E-2</v>
      </c>
      <c r="S29">
        <v>-2.3300000000000001E-2</v>
      </c>
      <c r="T29">
        <v>7.8299999999999995E-2</v>
      </c>
      <c r="U29">
        <v>9.7799999999999998E-2</v>
      </c>
      <c r="V29">
        <v>8.2199999999999995E-2</v>
      </c>
      <c r="W29">
        <v>0.1143</v>
      </c>
      <c r="X29">
        <v>9.0700000000000003E-2</v>
      </c>
      <c r="Y29">
        <v>9.7900000000000001E-2</v>
      </c>
      <c r="Z29">
        <v>0.10009999999999999</v>
      </c>
      <c r="AA29">
        <v>0.1052</v>
      </c>
      <c r="AB29">
        <v>0.15440000000000001</v>
      </c>
      <c r="AC29">
        <v>0.1885</v>
      </c>
      <c r="AD29">
        <v>0.2233</v>
      </c>
      <c r="AE29">
        <v>0.21940000000000001</v>
      </c>
      <c r="AF29">
        <v>0.21199999999999999</v>
      </c>
      <c r="AG29">
        <v>0.21360000000000001</v>
      </c>
      <c r="AH29">
        <v>0.22270000000000001</v>
      </c>
      <c r="AI29">
        <v>0.20960000000000001</v>
      </c>
      <c r="AJ29">
        <v>0.21410000000000001</v>
      </c>
      <c r="AK29">
        <v>0.1807</v>
      </c>
      <c r="AL29">
        <v>0.15390000000000001</v>
      </c>
      <c r="AM29">
        <v>0.1484</v>
      </c>
      <c r="AN29">
        <v>0.1268</v>
      </c>
      <c r="AO29">
        <v>0.13700000000000001</v>
      </c>
      <c r="AP29">
        <v>0.1159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9"/>
  <sheetViews>
    <sheetView workbookViewId="0"/>
  </sheetViews>
  <sheetFormatPr defaultRowHeight="15" x14ac:dyDescent="0.25"/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78</v>
      </c>
      <c r="B2">
        <v>2584068000</v>
      </c>
      <c r="C2">
        <v>2686624000</v>
      </c>
      <c r="D2">
        <v>2388066000</v>
      </c>
      <c r="E2">
        <v>1923660000</v>
      </c>
      <c r="F2">
        <v>1530769000</v>
      </c>
      <c r="G2">
        <v>1171264000</v>
      </c>
      <c r="H2">
        <v>1451259000</v>
      </c>
      <c r="I2">
        <v>1219536000</v>
      </c>
      <c r="J2">
        <v>1465769000</v>
      </c>
      <c r="K2">
        <v>3270826000</v>
      </c>
      <c r="L2">
        <v>3107968000</v>
      </c>
      <c r="M2">
        <v>3498735000</v>
      </c>
      <c r="N2">
        <v>4095539000</v>
      </c>
      <c r="O2">
        <v>3154293000</v>
      </c>
      <c r="P2">
        <v>3668211000</v>
      </c>
      <c r="Q2">
        <v>3523237000</v>
      </c>
      <c r="R2">
        <v>2785867000</v>
      </c>
      <c r="S2">
        <v>2383246000</v>
      </c>
      <c r="T2">
        <v>3126131000</v>
      </c>
      <c r="U2">
        <v>3879000000</v>
      </c>
      <c r="V2">
        <v>2329119000</v>
      </c>
      <c r="W2">
        <v>5082746000</v>
      </c>
      <c r="X2">
        <v>5571000000</v>
      </c>
      <c r="Y2">
        <v>6268000000</v>
      </c>
      <c r="Z2">
        <v>8080000000</v>
      </c>
      <c r="AA2">
        <v>8615000000</v>
      </c>
      <c r="AB2">
        <v>14531000000</v>
      </c>
      <c r="AC2">
        <v>19384000000</v>
      </c>
      <c r="AD2">
        <v>17141000000</v>
      </c>
      <c r="AE2">
        <v>16229000000</v>
      </c>
      <c r="AF2">
        <v>16095000000</v>
      </c>
      <c r="AG2">
        <v>17707000000</v>
      </c>
      <c r="AH2">
        <v>18013000000</v>
      </c>
      <c r="AI2">
        <v>18915000000</v>
      </c>
      <c r="AJ2">
        <v>21107000000</v>
      </c>
      <c r="AK2">
        <v>22185000000</v>
      </c>
      <c r="AL2">
        <v>22402000000</v>
      </c>
      <c r="AM2">
        <v>23075000000</v>
      </c>
      <c r="AN2">
        <v>26077000000</v>
      </c>
      <c r="AO2">
        <v>29094000000</v>
      </c>
      <c r="AP2">
        <v>26863000000</v>
      </c>
    </row>
    <row r="3" spans="1:42" x14ac:dyDescent="0.25">
      <c r="A3" t="s">
        <v>79</v>
      </c>
      <c r="B3">
        <v>72380000</v>
      </c>
      <c r="C3">
        <v>96607000</v>
      </c>
      <c r="D3">
        <v>156889000</v>
      </c>
      <c r="E3">
        <v>226604000</v>
      </c>
      <c r="F3">
        <v>200052000</v>
      </c>
      <c r="G3">
        <v>138648000</v>
      </c>
      <c r="H3">
        <v>119964000</v>
      </c>
      <c r="I3">
        <v>168965000</v>
      </c>
      <c r="J3">
        <v>318056000</v>
      </c>
      <c r="K3">
        <v>178594000</v>
      </c>
      <c r="L3">
        <v>326895000</v>
      </c>
      <c r="M3">
        <v>499142000</v>
      </c>
      <c r="N3">
        <v>440349000</v>
      </c>
      <c r="O3">
        <v>453539000</v>
      </c>
      <c r="P3">
        <v>607734000</v>
      </c>
      <c r="Q3">
        <v>515381000</v>
      </c>
      <c r="R3">
        <v>652848000</v>
      </c>
      <c r="S3">
        <v>569874000</v>
      </c>
      <c r="T3">
        <v>1155001000</v>
      </c>
      <c r="U3">
        <v>949000000</v>
      </c>
      <c r="V3">
        <v>1046945000</v>
      </c>
      <c r="W3">
        <v>1147100000</v>
      </c>
      <c r="X3">
        <v>1128000000</v>
      </c>
      <c r="Y3">
        <v>1324000000</v>
      </c>
      <c r="Z3">
        <v>1274000000</v>
      </c>
      <c r="AA3">
        <v>1485000000</v>
      </c>
      <c r="AB3">
        <v>1757000000</v>
      </c>
      <c r="AC3">
        <v>1886000000</v>
      </c>
      <c r="AD3">
        <v>1890000000</v>
      </c>
      <c r="AE3">
        <v>2129000000</v>
      </c>
      <c r="AF3">
        <v>1962000000</v>
      </c>
      <c r="AG3">
        <v>1913000000</v>
      </c>
      <c r="AH3">
        <v>2311000000</v>
      </c>
      <c r="AI3">
        <v>2081000000</v>
      </c>
      <c r="AJ3">
        <v>2192000000</v>
      </c>
      <c r="AK3">
        <v>2952000000</v>
      </c>
      <c r="AL3">
        <v>2993000000</v>
      </c>
      <c r="AM3">
        <v>3447000000</v>
      </c>
      <c r="AN3">
        <v>2520000000</v>
      </c>
      <c r="AO3">
        <v>3508000000</v>
      </c>
      <c r="AP3">
        <v>3887000000</v>
      </c>
    </row>
    <row r="4" spans="1:42" x14ac:dyDescent="0.25">
      <c r="A4" t="s">
        <v>80</v>
      </c>
      <c r="B4">
        <v>450730000</v>
      </c>
      <c r="C4">
        <v>596927000</v>
      </c>
      <c r="D4">
        <v>752492000</v>
      </c>
      <c r="E4">
        <v>953675000</v>
      </c>
      <c r="F4">
        <v>1054840000</v>
      </c>
      <c r="G4">
        <v>1212279000</v>
      </c>
      <c r="H4">
        <v>1293717000</v>
      </c>
      <c r="I4">
        <v>1277838000</v>
      </c>
      <c r="J4">
        <v>1301961000</v>
      </c>
      <c r="K4">
        <v>1609607000</v>
      </c>
      <c r="L4">
        <v>1604571000</v>
      </c>
      <c r="M4">
        <v>2067454000</v>
      </c>
      <c r="N4">
        <v>2220336000</v>
      </c>
      <c r="O4">
        <v>2438111000</v>
      </c>
      <c r="P4">
        <v>2471382000</v>
      </c>
      <c r="Q4">
        <v>2263537000</v>
      </c>
      <c r="R4">
        <v>2565826000</v>
      </c>
      <c r="S4">
        <v>3324643000</v>
      </c>
      <c r="T4">
        <v>3314127000</v>
      </c>
      <c r="U4">
        <v>3113000000</v>
      </c>
      <c r="V4">
        <v>3836850000</v>
      </c>
      <c r="W4">
        <v>3382358000</v>
      </c>
      <c r="X4">
        <v>3581000000</v>
      </c>
      <c r="Y4">
        <v>3552000000</v>
      </c>
      <c r="Z4">
        <v>4494000000</v>
      </c>
      <c r="AA4">
        <v>4018000000</v>
      </c>
      <c r="AB4">
        <v>4218000000</v>
      </c>
      <c r="AC4">
        <v>4101000000</v>
      </c>
      <c r="AD4">
        <v>4132000000</v>
      </c>
      <c r="AE4">
        <v>4733000000</v>
      </c>
      <c r="AF4">
        <v>5199000000</v>
      </c>
      <c r="AG4">
        <v>5757000000</v>
      </c>
      <c r="AH4">
        <v>6691000000</v>
      </c>
      <c r="AI4">
        <v>8108000000</v>
      </c>
      <c r="AJ4">
        <v>10327000000</v>
      </c>
      <c r="AK4">
        <v>12839000000</v>
      </c>
      <c r="AL4">
        <v>14375000000</v>
      </c>
      <c r="AM4">
        <v>14356000000</v>
      </c>
      <c r="AN4">
        <v>13721000000</v>
      </c>
      <c r="AO4">
        <v>13626000000</v>
      </c>
      <c r="AP4">
        <v>16033000000</v>
      </c>
    </row>
    <row r="5" spans="1:42" x14ac:dyDescent="0.25">
      <c r="A5" t="s">
        <v>81</v>
      </c>
      <c r="B5" t="s">
        <v>49</v>
      </c>
      <c r="C5" t="s">
        <v>49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>
        <v>713000000</v>
      </c>
      <c r="Z5">
        <v>852000000</v>
      </c>
      <c r="AA5">
        <v>1015000000</v>
      </c>
      <c r="AB5">
        <v>1064000000</v>
      </c>
      <c r="AC5">
        <v>1108000000</v>
      </c>
      <c r="AD5">
        <v>1237000000</v>
      </c>
      <c r="AE5">
        <v>1276000000</v>
      </c>
      <c r="AF5">
        <v>1419000000</v>
      </c>
      <c r="AG5">
        <v>1378000000</v>
      </c>
      <c r="AH5">
        <v>1738000000</v>
      </c>
      <c r="AI5">
        <v>1824000000</v>
      </c>
      <c r="AJ5">
        <v>1982000000</v>
      </c>
      <c r="AK5">
        <v>2647000000</v>
      </c>
      <c r="AL5">
        <v>2741000000</v>
      </c>
      <c r="AM5">
        <v>2613000000</v>
      </c>
      <c r="AN5">
        <v>2255000000</v>
      </c>
      <c r="AO5" t="s">
        <v>49</v>
      </c>
      <c r="AP5" t="s">
        <v>49</v>
      </c>
    </row>
    <row r="6" spans="1:42" x14ac:dyDescent="0.25">
      <c r="A6" t="s">
        <v>82</v>
      </c>
      <c r="B6">
        <v>3156047000</v>
      </c>
      <c r="C6">
        <v>3441694000</v>
      </c>
      <c r="D6">
        <v>3362914000</v>
      </c>
      <c r="E6">
        <v>3180073000</v>
      </c>
      <c r="F6">
        <v>2921417000</v>
      </c>
      <c r="G6">
        <v>2628621000</v>
      </c>
      <c r="H6">
        <v>2998795000</v>
      </c>
      <c r="I6">
        <v>2782006000</v>
      </c>
      <c r="J6">
        <v>3239543000</v>
      </c>
      <c r="K6">
        <v>5203705000</v>
      </c>
      <c r="L6">
        <v>5172412000</v>
      </c>
      <c r="M6">
        <v>6259796000</v>
      </c>
      <c r="N6">
        <v>7027889000</v>
      </c>
      <c r="O6">
        <v>6359444000</v>
      </c>
      <c r="P6">
        <v>7068733000</v>
      </c>
      <c r="Q6">
        <v>6570520000</v>
      </c>
      <c r="R6">
        <v>6383920000</v>
      </c>
      <c r="S6">
        <v>6699797000</v>
      </c>
      <c r="T6">
        <v>7920491000</v>
      </c>
      <c r="U6">
        <v>8307000000</v>
      </c>
      <c r="V6">
        <v>7677822000</v>
      </c>
      <c r="W6">
        <v>10181950000</v>
      </c>
      <c r="X6">
        <v>10940000000</v>
      </c>
      <c r="Y6">
        <v>12103000000</v>
      </c>
      <c r="Z6">
        <v>14893000000</v>
      </c>
      <c r="AA6">
        <v>15336000000</v>
      </c>
      <c r="AB6">
        <v>21744000000</v>
      </c>
      <c r="AC6">
        <v>26717000000</v>
      </c>
      <c r="AD6">
        <v>24705000000</v>
      </c>
      <c r="AE6">
        <v>24693000000</v>
      </c>
      <c r="AF6">
        <v>25002000000</v>
      </c>
      <c r="AG6">
        <v>27100000000</v>
      </c>
      <c r="AH6">
        <v>29050000000</v>
      </c>
      <c r="AI6">
        <v>31222000000</v>
      </c>
      <c r="AJ6">
        <v>35990000000</v>
      </c>
      <c r="AK6">
        <v>40917000000</v>
      </c>
      <c r="AL6">
        <v>42997000000</v>
      </c>
      <c r="AM6">
        <v>43875000000</v>
      </c>
      <c r="AN6">
        <v>45026000000</v>
      </c>
      <c r="AO6">
        <v>49616000000</v>
      </c>
      <c r="AP6">
        <v>50535000000</v>
      </c>
    </row>
    <row r="7" spans="1:42" x14ac:dyDescent="0.25">
      <c r="A7" t="s">
        <v>83</v>
      </c>
      <c r="B7">
        <v>849389000</v>
      </c>
      <c r="C7">
        <v>1035822000</v>
      </c>
      <c r="D7">
        <v>1404326000</v>
      </c>
      <c r="E7">
        <v>1829267000</v>
      </c>
      <c r="F7">
        <v>2224191000</v>
      </c>
      <c r="G7">
        <v>2646017000</v>
      </c>
      <c r="H7">
        <v>3103811000</v>
      </c>
      <c r="I7">
        <v>3403334000</v>
      </c>
      <c r="J7">
        <v>3593014000</v>
      </c>
      <c r="K7">
        <v>3993250000</v>
      </c>
      <c r="L7">
        <v>4309048000</v>
      </c>
      <c r="M7">
        <v>5982957000</v>
      </c>
      <c r="N7">
        <v>7016551000</v>
      </c>
      <c r="O7">
        <v>8399229000</v>
      </c>
      <c r="P7">
        <v>9394397000</v>
      </c>
      <c r="Q7">
        <v>10027520000</v>
      </c>
      <c r="R7">
        <v>10519230000</v>
      </c>
      <c r="S7">
        <v>10969350000</v>
      </c>
      <c r="T7">
        <v>11246290000</v>
      </c>
      <c r="U7">
        <v>11330000000</v>
      </c>
      <c r="V7">
        <v>9850929000</v>
      </c>
      <c r="W7">
        <v>10082460000</v>
      </c>
      <c r="X7">
        <v>10190000000</v>
      </c>
      <c r="Y7">
        <v>10396000000</v>
      </c>
      <c r="Z7">
        <v>10638000000</v>
      </c>
      <c r="AA7">
        <v>11009000000</v>
      </c>
      <c r="AB7">
        <v>11848000000</v>
      </c>
      <c r="AC7">
        <v>12747000000</v>
      </c>
      <c r="AD7">
        <v>13868000000</v>
      </c>
      <c r="AE7">
        <v>15665000000</v>
      </c>
      <c r="AF7">
        <v>17298000000</v>
      </c>
      <c r="AG7">
        <v>18884000000</v>
      </c>
      <c r="AH7">
        <v>20027000000</v>
      </c>
      <c r="AI7">
        <v>21093000000</v>
      </c>
      <c r="AJ7">
        <v>21926000000</v>
      </c>
      <c r="AK7">
        <v>23548000000</v>
      </c>
      <c r="AL7">
        <v>24969000000</v>
      </c>
      <c r="AM7">
        <v>26389000000</v>
      </c>
      <c r="AN7">
        <v>27744000000</v>
      </c>
      <c r="AO7">
        <v>29725000000</v>
      </c>
      <c r="AP7">
        <v>31436000000</v>
      </c>
    </row>
    <row r="8" spans="1:42" x14ac:dyDescent="0.25">
      <c r="A8" t="s">
        <v>84</v>
      </c>
      <c r="B8" t="s">
        <v>49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>
        <v>270000000</v>
      </c>
      <c r="Z8">
        <v>274000000</v>
      </c>
      <c r="AA8">
        <v>288000000</v>
      </c>
      <c r="AB8">
        <v>298000000</v>
      </c>
      <c r="AC8">
        <v>279000000</v>
      </c>
      <c r="AD8">
        <v>277000000</v>
      </c>
      <c r="AE8">
        <v>270000000</v>
      </c>
      <c r="AF8">
        <v>302000000</v>
      </c>
      <c r="AG8">
        <v>223000000</v>
      </c>
      <c r="AH8">
        <v>238000000</v>
      </c>
      <c r="AI8">
        <v>269000000</v>
      </c>
      <c r="AJ8">
        <v>235000000</v>
      </c>
      <c r="AK8">
        <v>377000000</v>
      </c>
      <c r="AL8">
        <v>236000000</v>
      </c>
      <c r="AM8">
        <v>199000000</v>
      </c>
      <c r="AN8">
        <v>205000000</v>
      </c>
      <c r="AO8" t="s">
        <v>49</v>
      </c>
      <c r="AP8" t="s">
        <v>49</v>
      </c>
    </row>
    <row r="9" spans="1:42" x14ac:dyDescent="0.25">
      <c r="A9" t="s">
        <v>85</v>
      </c>
      <c r="B9" t="s">
        <v>49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>
        <v>506302000</v>
      </c>
      <c r="N9">
        <v>486350000</v>
      </c>
      <c r="O9">
        <v>472663000</v>
      </c>
      <c r="P9">
        <v>463878000</v>
      </c>
      <c r="Q9">
        <v>456652000</v>
      </c>
      <c r="R9">
        <v>449754000</v>
      </c>
      <c r="S9">
        <v>434841000</v>
      </c>
      <c r="T9">
        <v>422897000</v>
      </c>
      <c r="U9">
        <v>422000000</v>
      </c>
      <c r="V9">
        <v>413181000</v>
      </c>
      <c r="W9">
        <v>400308000</v>
      </c>
      <c r="X9">
        <v>398000000</v>
      </c>
      <c r="Y9">
        <v>393000000</v>
      </c>
      <c r="Z9" t="s">
        <v>49</v>
      </c>
      <c r="AA9" t="s">
        <v>49</v>
      </c>
      <c r="AB9" t="s">
        <v>49</v>
      </c>
      <c r="AC9" t="s">
        <v>49</v>
      </c>
      <c r="AD9" t="s">
        <v>49</v>
      </c>
      <c r="AE9" t="s">
        <v>49</v>
      </c>
      <c r="AF9" t="s">
        <v>49</v>
      </c>
      <c r="AG9" t="s">
        <v>49</v>
      </c>
      <c r="AH9" t="s">
        <v>49</v>
      </c>
      <c r="AI9" t="s">
        <v>49</v>
      </c>
      <c r="AJ9" t="s">
        <v>49</v>
      </c>
      <c r="AK9" t="s">
        <v>49</v>
      </c>
      <c r="AL9" t="s">
        <v>49</v>
      </c>
      <c r="AM9" t="s">
        <v>49</v>
      </c>
      <c r="AN9" t="s">
        <v>49</v>
      </c>
      <c r="AO9" t="s">
        <v>49</v>
      </c>
      <c r="AP9" t="s">
        <v>49</v>
      </c>
    </row>
    <row r="10" spans="1:42" x14ac:dyDescent="0.25">
      <c r="A10" t="s">
        <v>86</v>
      </c>
      <c r="B10" t="s">
        <v>49</v>
      </c>
      <c r="C10" t="s">
        <v>49</v>
      </c>
      <c r="D10" t="s">
        <v>49</v>
      </c>
      <c r="E10" t="s">
        <v>49</v>
      </c>
      <c r="F10" t="s">
        <v>49</v>
      </c>
      <c r="G10" t="s">
        <v>49</v>
      </c>
      <c r="H10" t="s">
        <v>49</v>
      </c>
      <c r="I10">
        <v>12816000</v>
      </c>
      <c r="J10" t="s">
        <v>49</v>
      </c>
      <c r="K10" t="s">
        <v>49</v>
      </c>
      <c r="L10" t="s">
        <v>49</v>
      </c>
      <c r="M10">
        <v>376145000</v>
      </c>
      <c r="N10">
        <v>429592000</v>
      </c>
      <c r="O10">
        <v>424613000</v>
      </c>
      <c r="P10">
        <v>417474000</v>
      </c>
      <c r="Q10">
        <v>421739000</v>
      </c>
      <c r="R10">
        <v>407712000</v>
      </c>
      <c r="S10">
        <v>364690000</v>
      </c>
      <c r="T10">
        <v>356702000</v>
      </c>
      <c r="U10">
        <v>350000000</v>
      </c>
      <c r="V10">
        <v>347880000</v>
      </c>
      <c r="W10">
        <v>480833000</v>
      </c>
      <c r="X10">
        <v>537000000</v>
      </c>
      <c r="Y10">
        <v>537000000</v>
      </c>
      <c r="Z10">
        <v>516000000</v>
      </c>
      <c r="AA10">
        <v>508000000</v>
      </c>
      <c r="AB10">
        <v>521000000</v>
      </c>
      <c r="AC10">
        <v>520000000</v>
      </c>
      <c r="AD10">
        <v>505000000</v>
      </c>
      <c r="AE10">
        <v>486000000</v>
      </c>
      <c r="AF10">
        <v>470000000</v>
      </c>
      <c r="AG10">
        <v>457000000</v>
      </c>
      <c r="AH10">
        <v>454000000</v>
      </c>
      <c r="AI10">
        <v>437000000</v>
      </c>
      <c r="AJ10">
        <v>419000000</v>
      </c>
      <c r="AK10">
        <v>409000000</v>
      </c>
      <c r="AL10">
        <v>399000000</v>
      </c>
      <c r="AM10">
        <v>465000000</v>
      </c>
      <c r="AN10">
        <v>441000000</v>
      </c>
      <c r="AO10">
        <v>431000000</v>
      </c>
      <c r="AP10">
        <v>421000000</v>
      </c>
    </row>
    <row r="11" spans="1:42" x14ac:dyDescent="0.25">
      <c r="A11" t="s">
        <v>87</v>
      </c>
      <c r="B11" t="s">
        <v>49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49</v>
      </c>
      <c r="Z11" t="s">
        <v>49</v>
      </c>
      <c r="AA11" t="s">
        <v>49</v>
      </c>
      <c r="AB11" t="s">
        <v>49</v>
      </c>
      <c r="AC11" t="s">
        <v>49</v>
      </c>
      <c r="AD11" t="s">
        <v>49</v>
      </c>
      <c r="AE11" t="s">
        <v>49</v>
      </c>
      <c r="AF11" t="s">
        <v>49</v>
      </c>
      <c r="AG11" t="s">
        <v>49</v>
      </c>
      <c r="AH11" t="s">
        <v>49</v>
      </c>
      <c r="AI11" t="s">
        <v>49</v>
      </c>
      <c r="AJ11" t="s">
        <v>49</v>
      </c>
      <c r="AK11">
        <v>328000000</v>
      </c>
      <c r="AL11" t="s">
        <v>49</v>
      </c>
      <c r="AM11" t="s">
        <v>49</v>
      </c>
      <c r="AN11" t="s">
        <v>49</v>
      </c>
      <c r="AO11">
        <v>6733000000</v>
      </c>
      <c r="AP11">
        <v>6769000000</v>
      </c>
    </row>
    <row r="12" spans="1:42" x14ac:dyDescent="0.25">
      <c r="A12" t="s">
        <v>88</v>
      </c>
      <c r="B12">
        <v>43245000</v>
      </c>
      <c r="C12">
        <v>45721000</v>
      </c>
      <c r="D12">
        <v>52550000</v>
      </c>
      <c r="E12">
        <v>54583000</v>
      </c>
      <c r="F12">
        <v>62361000</v>
      </c>
      <c r="G12">
        <v>73301000</v>
      </c>
      <c r="H12">
        <v>84166000</v>
      </c>
      <c r="I12">
        <v>78380000</v>
      </c>
      <c r="J12">
        <v>114935000</v>
      </c>
      <c r="K12">
        <v>138271000</v>
      </c>
      <c r="L12">
        <v>161640000</v>
      </c>
      <c r="M12">
        <v>6404796000</v>
      </c>
      <c r="N12">
        <v>6640749000</v>
      </c>
      <c r="O12">
        <v>6786935000</v>
      </c>
      <c r="P12">
        <v>6928358000</v>
      </c>
      <c r="Q12">
        <v>7062335000</v>
      </c>
      <c r="R12">
        <v>7195693000</v>
      </c>
      <c r="S12">
        <v>7159277000</v>
      </c>
      <c r="T12">
        <v>7130191000</v>
      </c>
      <c r="U12">
        <v>7241000000</v>
      </c>
      <c r="V12">
        <v>7397183000</v>
      </c>
      <c r="W12">
        <v>7409229000</v>
      </c>
      <c r="X12">
        <v>7243000000</v>
      </c>
      <c r="Y12">
        <v>7608000000</v>
      </c>
      <c r="Z12">
        <v>7479000000</v>
      </c>
      <c r="AA12">
        <v>7484000000</v>
      </c>
      <c r="AB12">
        <v>7461000000</v>
      </c>
      <c r="AC12">
        <v>7515000000</v>
      </c>
      <c r="AD12">
        <v>8851000000</v>
      </c>
      <c r="AE12">
        <v>8820000000</v>
      </c>
      <c r="AF12">
        <v>8935000000</v>
      </c>
      <c r="AG12">
        <v>9163000000</v>
      </c>
      <c r="AH12">
        <v>9581000000</v>
      </c>
      <c r="AI12">
        <v>8794000000</v>
      </c>
      <c r="AJ12">
        <v>9016000000</v>
      </c>
      <c r="AK12">
        <v>9538000000</v>
      </c>
      <c r="AL12">
        <v>10195000000</v>
      </c>
      <c r="AM12">
        <v>10575000000</v>
      </c>
      <c r="AN12">
        <v>10974000000</v>
      </c>
      <c r="AO12">
        <v>9944000000</v>
      </c>
      <c r="AP12">
        <v>9962000000</v>
      </c>
    </row>
    <row r="13" spans="1:42" x14ac:dyDescent="0.25">
      <c r="A13" t="s">
        <v>89</v>
      </c>
      <c r="B13">
        <v>1344363000</v>
      </c>
      <c r="C13">
        <v>1612769000</v>
      </c>
      <c r="D13">
        <v>2074619000</v>
      </c>
      <c r="E13">
        <v>2650594000</v>
      </c>
      <c r="F13">
        <v>3198613000</v>
      </c>
      <c r="G13">
        <v>3839564000</v>
      </c>
      <c r="H13">
        <v>4548702000</v>
      </c>
      <c r="I13">
        <v>5285933000</v>
      </c>
      <c r="J13">
        <v>5952159000</v>
      </c>
      <c r="K13">
        <v>6665247000</v>
      </c>
      <c r="L13">
        <v>7419985000</v>
      </c>
      <c r="M13">
        <v>16404280000</v>
      </c>
      <c r="N13">
        <v>18025840000</v>
      </c>
      <c r="O13">
        <v>19684260000</v>
      </c>
      <c r="P13">
        <v>21038340000</v>
      </c>
      <c r="Q13">
        <v>22084850000</v>
      </c>
      <c r="R13">
        <v>20887510000</v>
      </c>
      <c r="S13">
        <v>21210200000</v>
      </c>
      <c r="T13">
        <v>21342220000</v>
      </c>
      <c r="U13">
        <v>21433000000</v>
      </c>
      <c r="V13">
        <v>21234700000</v>
      </c>
      <c r="W13">
        <v>21690640000</v>
      </c>
      <c r="X13">
        <v>21855000000</v>
      </c>
      <c r="Y13">
        <v>22206000000</v>
      </c>
      <c r="Z13">
        <v>22357000000</v>
      </c>
      <c r="AA13">
        <v>22799000000</v>
      </c>
      <c r="AB13">
        <v>23947000000</v>
      </c>
      <c r="AC13">
        <v>25431000000</v>
      </c>
      <c r="AD13">
        <v>28267000000</v>
      </c>
      <c r="AE13">
        <v>30453000000</v>
      </c>
      <c r="AF13">
        <v>32832000000</v>
      </c>
      <c r="AG13">
        <v>35031000000</v>
      </c>
      <c r="AH13">
        <v>36988000000</v>
      </c>
      <c r="AI13">
        <v>37291000000</v>
      </c>
      <c r="AJ13">
        <v>38436000000</v>
      </c>
      <c r="AK13">
        <v>41421000000</v>
      </c>
      <c r="AL13">
        <v>43836000000</v>
      </c>
      <c r="AM13">
        <v>46716000000</v>
      </c>
      <c r="AN13">
        <v>48915000000</v>
      </c>
      <c r="AO13">
        <v>57002000000</v>
      </c>
      <c r="AP13">
        <v>58691000000</v>
      </c>
    </row>
    <row r="14" spans="1:42" x14ac:dyDescent="0.25">
      <c r="A14" t="s">
        <v>90</v>
      </c>
      <c r="B14">
        <v>4500410000</v>
      </c>
      <c r="C14">
        <v>5054463000</v>
      </c>
      <c r="D14">
        <v>5437533000</v>
      </c>
      <c r="E14">
        <v>5830667000</v>
      </c>
      <c r="F14">
        <v>6120030000</v>
      </c>
      <c r="G14">
        <v>6468185000</v>
      </c>
      <c r="H14">
        <v>7547497000</v>
      </c>
      <c r="I14">
        <v>8067939000</v>
      </c>
      <c r="J14">
        <v>9191702000</v>
      </c>
      <c r="K14">
        <v>11868950000</v>
      </c>
      <c r="L14">
        <v>12592400000</v>
      </c>
      <c r="M14">
        <v>22664080000</v>
      </c>
      <c r="N14">
        <v>25053730000</v>
      </c>
      <c r="O14">
        <v>26043710000</v>
      </c>
      <c r="P14">
        <v>28107070000</v>
      </c>
      <c r="Q14">
        <v>28655370000</v>
      </c>
      <c r="R14">
        <v>27271430000</v>
      </c>
      <c r="S14">
        <v>27910000000</v>
      </c>
      <c r="T14">
        <v>29262710000</v>
      </c>
      <c r="U14">
        <v>29740000000</v>
      </c>
      <c r="V14">
        <v>28912520000</v>
      </c>
      <c r="W14">
        <v>31872600000</v>
      </c>
      <c r="X14">
        <v>32795000000</v>
      </c>
      <c r="Y14">
        <v>34309000000</v>
      </c>
      <c r="Z14">
        <v>37250000000</v>
      </c>
      <c r="AA14">
        <v>38135000000</v>
      </c>
      <c r="AB14">
        <v>45691000000</v>
      </c>
      <c r="AC14">
        <v>52148000000</v>
      </c>
      <c r="AD14">
        <v>52972000000</v>
      </c>
      <c r="AE14">
        <v>55146000000</v>
      </c>
      <c r="AF14">
        <v>57834000000</v>
      </c>
      <c r="AG14">
        <v>62131000000</v>
      </c>
      <c r="AH14">
        <v>66038000000</v>
      </c>
      <c r="AI14">
        <v>68513000000</v>
      </c>
      <c r="AJ14">
        <v>74426000000</v>
      </c>
      <c r="AK14">
        <v>82338000000</v>
      </c>
      <c r="AL14">
        <v>86833000000</v>
      </c>
      <c r="AM14">
        <v>90591000000</v>
      </c>
      <c r="AN14">
        <v>93941000000</v>
      </c>
      <c r="AO14">
        <v>106618000000</v>
      </c>
      <c r="AP14">
        <v>109226000000</v>
      </c>
    </row>
    <row r="15" spans="1:42" x14ac:dyDescent="0.25">
      <c r="A15" t="s">
        <v>91</v>
      </c>
      <c r="B15">
        <v>589875000</v>
      </c>
      <c r="C15">
        <v>593712000</v>
      </c>
      <c r="D15">
        <v>597626000</v>
      </c>
      <c r="E15" t="s">
        <v>49</v>
      </c>
      <c r="F15">
        <v>620710000</v>
      </c>
      <c r="G15">
        <v>632162000</v>
      </c>
      <c r="H15">
        <v>638809000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49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  <c r="AP15" t="s">
        <v>49</v>
      </c>
    </row>
    <row r="16" spans="1:42" x14ac:dyDescent="0.25">
      <c r="A16" t="s">
        <v>92</v>
      </c>
      <c r="B16">
        <v>375778000</v>
      </c>
      <c r="C16">
        <v>443548000</v>
      </c>
      <c r="D16">
        <v>649362000</v>
      </c>
      <c r="E16">
        <v>777946000</v>
      </c>
      <c r="F16">
        <v>732331000</v>
      </c>
      <c r="G16">
        <v>771637000</v>
      </c>
      <c r="H16">
        <v>824861000</v>
      </c>
      <c r="I16">
        <v>916148000</v>
      </c>
      <c r="J16">
        <v>1013486000</v>
      </c>
      <c r="K16">
        <v>1114878000</v>
      </c>
      <c r="L16">
        <v>1606284000</v>
      </c>
      <c r="M16">
        <v>1860341000</v>
      </c>
      <c r="N16">
        <v>2075333000</v>
      </c>
      <c r="O16">
        <v>2359316000</v>
      </c>
      <c r="P16">
        <v>2385778000</v>
      </c>
      <c r="Q16">
        <v>2390250000</v>
      </c>
      <c r="R16">
        <v>2603498000</v>
      </c>
      <c r="S16">
        <v>3030493000</v>
      </c>
      <c r="T16">
        <v>3596984000</v>
      </c>
      <c r="U16">
        <v>3405000000</v>
      </c>
      <c r="V16">
        <v>3248827000</v>
      </c>
      <c r="W16">
        <v>3133587000</v>
      </c>
      <c r="X16">
        <v>3468000000</v>
      </c>
      <c r="Y16">
        <v>3771000000</v>
      </c>
      <c r="Z16">
        <v>3970000000</v>
      </c>
      <c r="AA16">
        <v>3638000000</v>
      </c>
      <c r="AB16">
        <v>4958000000</v>
      </c>
      <c r="AC16">
        <v>6051000000</v>
      </c>
      <c r="AD16">
        <v>6648000000</v>
      </c>
      <c r="AE16">
        <v>7558000000</v>
      </c>
      <c r="AF16">
        <v>8260000000</v>
      </c>
      <c r="AG16">
        <v>10025000000</v>
      </c>
      <c r="AH16">
        <v>11171000000</v>
      </c>
      <c r="AI16">
        <v>11212000000</v>
      </c>
      <c r="AJ16">
        <v>13897000000</v>
      </c>
      <c r="AK16">
        <v>15255000000</v>
      </c>
      <c r="AL16">
        <v>15904000000</v>
      </c>
      <c r="AM16">
        <v>15273000000</v>
      </c>
      <c r="AN16">
        <v>13937000000</v>
      </c>
      <c r="AO16">
        <v>14431000000</v>
      </c>
      <c r="AP16">
        <v>14725000000</v>
      </c>
    </row>
    <row r="17" spans="1:42" x14ac:dyDescent="0.25">
      <c r="A17" t="s">
        <v>93</v>
      </c>
      <c r="B17">
        <v>128674000</v>
      </c>
      <c r="C17">
        <v>161437000</v>
      </c>
      <c r="D17">
        <v>194571000</v>
      </c>
      <c r="E17">
        <v>268883000</v>
      </c>
      <c r="F17">
        <v>353768000</v>
      </c>
      <c r="G17">
        <v>345401000</v>
      </c>
      <c r="H17">
        <v>373859000</v>
      </c>
      <c r="I17">
        <v>422798000</v>
      </c>
      <c r="J17">
        <v>438522000</v>
      </c>
      <c r="K17">
        <v>558212000</v>
      </c>
      <c r="L17">
        <v>695018000</v>
      </c>
      <c r="M17">
        <v>1210028000</v>
      </c>
      <c r="N17">
        <v>1460367000</v>
      </c>
      <c r="O17">
        <v>1510744000</v>
      </c>
      <c r="P17">
        <v>1477784000</v>
      </c>
      <c r="Q17">
        <v>1731366000</v>
      </c>
      <c r="R17">
        <v>1898431000</v>
      </c>
      <c r="S17">
        <v>1814979000</v>
      </c>
      <c r="T17">
        <v>1990095000</v>
      </c>
      <c r="U17">
        <v>2094000000</v>
      </c>
      <c r="V17">
        <v>2276951000</v>
      </c>
      <c r="W17">
        <v>2622943000</v>
      </c>
      <c r="X17">
        <v>2497000000</v>
      </c>
      <c r="Y17">
        <v>3222000000</v>
      </c>
      <c r="Z17">
        <v>2825000000</v>
      </c>
      <c r="AA17">
        <v>3110000000</v>
      </c>
      <c r="AB17">
        <v>3252000000</v>
      </c>
      <c r="AC17">
        <v>3855000000</v>
      </c>
      <c r="AD17">
        <v>4073000000</v>
      </c>
      <c r="AE17">
        <v>4778000000</v>
      </c>
      <c r="AF17">
        <v>5443000000</v>
      </c>
      <c r="AG17">
        <v>5719000000</v>
      </c>
      <c r="AH17">
        <v>5906000000</v>
      </c>
      <c r="AI17">
        <v>6037000000</v>
      </c>
      <c r="AJ17">
        <v>6246000000</v>
      </c>
      <c r="AK17">
        <v>8205000000</v>
      </c>
      <c r="AL17">
        <v>7321000000</v>
      </c>
      <c r="AM17">
        <v>7658000000</v>
      </c>
      <c r="AN17">
        <v>7636000000</v>
      </c>
      <c r="AO17">
        <v>9080000000</v>
      </c>
      <c r="AP17">
        <v>9243000000</v>
      </c>
    </row>
    <row r="18" spans="1:42" x14ac:dyDescent="0.25">
      <c r="A18" t="s">
        <v>94</v>
      </c>
      <c r="B18" t="s">
        <v>49</v>
      </c>
      <c r="C18" t="s">
        <v>49</v>
      </c>
      <c r="D18" t="s">
        <v>49</v>
      </c>
      <c r="E18">
        <v>611099000</v>
      </c>
      <c r="F18" t="s">
        <v>49</v>
      </c>
      <c r="G18" t="s">
        <v>49</v>
      </c>
      <c r="H18" t="s">
        <v>49</v>
      </c>
      <c r="I18">
        <v>627927000</v>
      </c>
      <c r="J18">
        <v>635285000</v>
      </c>
      <c r="K18">
        <v>626826000</v>
      </c>
      <c r="L18">
        <v>260771000</v>
      </c>
      <c r="M18">
        <v>1150147000</v>
      </c>
      <c r="N18">
        <v>1003311000</v>
      </c>
      <c r="O18">
        <v>816533000</v>
      </c>
      <c r="P18">
        <v>424224000</v>
      </c>
      <c r="Q18">
        <v>896549000</v>
      </c>
      <c r="R18">
        <v>1998030000</v>
      </c>
      <c r="S18">
        <v>2103185000</v>
      </c>
      <c r="T18">
        <v>2106538000</v>
      </c>
      <c r="U18">
        <v>2568000000</v>
      </c>
      <c r="V18">
        <v>1705711000</v>
      </c>
      <c r="W18">
        <v>1791085000</v>
      </c>
      <c r="X18">
        <v>2030000000</v>
      </c>
      <c r="Y18">
        <v>2070000000</v>
      </c>
      <c r="Z18">
        <v>3217000000</v>
      </c>
      <c r="AA18">
        <v>3959000000</v>
      </c>
      <c r="AB18">
        <v>3425000000</v>
      </c>
      <c r="AC18">
        <v>2459000000</v>
      </c>
      <c r="AD18">
        <v>2128000000</v>
      </c>
      <c r="AE18">
        <v>1855000000</v>
      </c>
      <c r="AF18">
        <v>2059000000</v>
      </c>
      <c r="AG18">
        <v>1957000000</v>
      </c>
      <c r="AH18">
        <v>2058000000</v>
      </c>
      <c r="AI18">
        <v>1945000000</v>
      </c>
      <c r="AJ18">
        <v>1883000000</v>
      </c>
      <c r="AK18">
        <v>1987000000</v>
      </c>
      <c r="AL18">
        <v>1913000000</v>
      </c>
      <c r="AM18">
        <v>2008000000</v>
      </c>
      <c r="AN18">
        <v>2580000000</v>
      </c>
      <c r="AO18" t="s">
        <v>49</v>
      </c>
      <c r="AP18" t="s">
        <v>49</v>
      </c>
    </row>
    <row r="19" spans="1:42" x14ac:dyDescent="0.25">
      <c r="A19" t="s">
        <v>95</v>
      </c>
      <c r="B19">
        <v>8397000</v>
      </c>
      <c r="C19">
        <v>9700000</v>
      </c>
      <c r="D19">
        <v>9592000</v>
      </c>
      <c r="E19" t="s">
        <v>49</v>
      </c>
      <c r="F19">
        <v>9622000</v>
      </c>
      <c r="G19">
        <v>6113000</v>
      </c>
      <c r="H19">
        <v>13000000</v>
      </c>
      <c r="I19" t="s">
        <v>49</v>
      </c>
      <c r="J19" t="s">
        <v>49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>
        <v>1785000000</v>
      </c>
      <c r="Z19" t="s">
        <v>49</v>
      </c>
      <c r="AA19">
        <v>3679000000</v>
      </c>
      <c r="AB19">
        <v>3126000000</v>
      </c>
      <c r="AC19">
        <v>2132000000</v>
      </c>
      <c r="AD19">
        <v>1819000000</v>
      </c>
      <c r="AE19">
        <v>1530000000</v>
      </c>
      <c r="AF19">
        <v>1716000000</v>
      </c>
      <c r="AG19">
        <v>1589000000</v>
      </c>
      <c r="AH19">
        <v>1659000000</v>
      </c>
      <c r="AI19">
        <v>1532000000</v>
      </c>
      <c r="AJ19">
        <v>1457000000</v>
      </c>
      <c r="AK19">
        <v>1502000000</v>
      </c>
      <c r="AL19">
        <v>1404000000</v>
      </c>
      <c r="AM19">
        <v>1459000000</v>
      </c>
      <c r="AN19">
        <v>1967000000</v>
      </c>
      <c r="AO19">
        <v>2373000000</v>
      </c>
      <c r="AP19">
        <v>2461000000</v>
      </c>
    </row>
    <row r="20" spans="1:42" x14ac:dyDescent="0.25">
      <c r="A20" t="s">
        <v>96</v>
      </c>
      <c r="B20">
        <v>112740000</v>
      </c>
      <c r="C20">
        <v>139436000</v>
      </c>
      <c r="D20">
        <v>161570000</v>
      </c>
      <c r="E20">
        <v>191651000</v>
      </c>
      <c r="F20">
        <v>226474000</v>
      </c>
      <c r="G20">
        <v>288527000</v>
      </c>
      <c r="H20">
        <v>348117000</v>
      </c>
      <c r="I20">
        <v>423961000</v>
      </c>
      <c r="J20">
        <v>516620000</v>
      </c>
      <c r="K20">
        <v>558816000</v>
      </c>
      <c r="L20">
        <v>625899000</v>
      </c>
      <c r="M20">
        <v>763126000</v>
      </c>
      <c r="N20">
        <v>841494000</v>
      </c>
      <c r="O20">
        <v>913398000</v>
      </c>
      <c r="P20">
        <v>951734000</v>
      </c>
      <c r="Q20">
        <v>1015253000</v>
      </c>
      <c r="R20">
        <v>536465000</v>
      </c>
      <c r="S20">
        <v>576321000</v>
      </c>
      <c r="T20">
        <v>570920000</v>
      </c>
      <c r="U20">
        <v>630000000</v>
      </c>
      <c r="V20">
        <v>762810000</v>
      </c>
      <c r="W20">
        <v>883293000</v>
      </c>
      <c r="X20">
        <v>1045000000</v>
      </c>
      <c r="Y20">
        <v>1163000000</v>
      </c>
      <c r="Z20">
        <v>1186000000</v>
      </c>
      <c r="AA20">
        <v>1130000000</v>
      </c>
      <c r="AB20">
        <v>1258000000</v>
      </c>
      <c r="AC20">
        <v>1458000000</v>
      </c>
      <c r="AD20">
        <v>1592000000</v>
      </c>
      <c r="AE20">
        <v>1693000000</v>
      </c>
      <c r="AF20">
        <v>1801000000</v>
      </c>
      <c r="AG20">
        <v>1447000000</v>
      </c>
      <c r="AH20">
        <v>1594000000</v>
      </c>
      <c r="AI20">
        <v>1858000000</v>
      </c>
      <c r="AJ20">
        <v>1928000000</v>
      </c>
      <c r="AK20">
        <v>1747000000</v>
      </c>
      <c r="AL20">
        <v>1750000000</v>
      </c>
      <c r="AM20">
        <v>2176000000</v>
      </c>
      <c r="AN20">
        <v>2206000000</v>
      </c>
      <c r="AO20">
        <v>2864000000</v>
      </c>
      <c r="AP20">
        <v>3024000000</v>
      </c>
    </row>
    <row r="21" spans="1:42" x14ac:dyDescent="0.25">
      <c r="A21" t="s">
        <v>97</v>
      </c>
      <c r="B21">
        <v>198006000</v>
      </c>
      <c r="C21">
        <v>228017000</v>
      </c>
      <c r="D21">
        <v>227056000</v>
      </c>
      <c r="E21">
        <v>257587000</v>
      </c>
      <c r="F21">
        <v>249476000</v>
      </c>
      <c r="G21">
        <v>340548000</v>
      </c>
      <c r="H21">
        <v>355125000</v>
      </c>
      <c r="I21">
        <v>420201000</v>
      </c>
      <c r="J21">
        <v>583786000</v>
      </c>
      <c r="K21">
        <v>907672000</v>
      </c>
      <c r="L21">
        <v>894418000</v>
      </c>
      <c r="M21">
        <v>843363000</v>
      </c>
      <c r="N21">
        <v>864934000</v>
      </c>
      <c r="O21">
        <v>946364000</v>
      </c>
      <c r="P21">
        <v>1229420000</v>
      </c>
      <c r="Q21">
        <v>1641252000</v>
      </c>
      <c r="R21">
        <v>1613935000</v>
      </c>
      <c r="S21">
        <v>1616384000</v>
      </c>
      <c r="T21">
        <v>1510787000</v>
      </c>
      <c r="U21">
        <v>1296000000</v>
      </c>
      <c r="V21">
        <v>1248501000</v>
      </c>
      <c r="W21">
        <v>1157865000</v>
      </c>
      <c r="X21">
        <v>1106000000</v>
      </c>
      <c r="Y21">
        <v>726000000</v>
      </c>
      <c r="Z21">
        <v>788000000</v>
      </c>
      <c r="AA21">
        <v>713000000</v>
      </c>
      <c r="AB21">
        <v>708000000</v>
      </c>
      <c r="AC21">
        <v>752000000</v>
      </c>
      <c r="AD21">
        <v>745000000</v>
      </c>
      <c r="AE21">
        <v>812000000</v>
      </c>
      <c r="AF21">
        <v>831000000</v>
      </c>
      <c r="AG21">
        <v>925000000</v>
      </c>
      <c r="AH21">
        <v>1125000000</v>
      </c>
      <c r="AI21">
        <v>1182000000</v>
      </c>
      <c r="AJ21">
        <v>1083000000</v>
      </c>
      <c r="AK21">
        <v>1063000000</v>
      </c>
      <c r="AL21">
        <v>1057000000</v>
      </c>
      <c r="AM21">
        <v>1026000000</v>
      </c>
      <c r="AN21">
        <v>894000000</v>
      </c>
      <c r="AO21" t="s">
        <v>49</v>
      </c>
      <c r="AP21" t="s">
        <v>49</v>
      </c>
    </row>
    <row r="22" spans="1:42" x14ac:dyDescent="0.25">
      <c r="A22" t="s">
        <v>98</v>
      </c>
      <c r="B22">
        <v>1413470000</v>
      </c>
      <c r="C22">
        <v>1575850000</v>
      </c>
      <c r="D22">
        <v>1839777000</v>
      </c>
      <c r="E22">
        <v>2107166000</v>
      </c>
      <c r="F22">
        <v>2192381000</v>
      </c>
      <c r="G22">
        <v>2384388000</v>
      </c>
      <c r="H22">
        <v>2553771000</v>
      </c>
      <c r="I22">
        <v>2811035000</v>
      </c>
      <c r="J22">
        <v>3187699000</v>
      </c>
      <c r="K22">
        <v>3766404000</v>
      </c>
      <c r="L22">
        <v>4082390000</v>
      </c>
      <c r="M22">
        <v>5827005000</v>
      </c>
      <c r="N22">
        <v>6245439000</v>
      </c>
      <c r="O22">
        <v>6546355000</v>
      </c>
      <c r="P22">
        <v>6468940000</v>
      </c>
      <c r="Q22">
        <v>7674670000</v>
      </c>
      <c r="R22">
        <v>8650359000</v>
      </c>
      <c r="S22">
        <v>9141362000</v>
      </c>
      <c r="T22">
        <v>9775324000</v>
      </c>
      <c r="U22">
        <v>9993000000</v>
      </c>
      <c r="V22">
        <v>9242800000</v>
      </c>
      <c r="W22">
        <v>9588773000</v>
      </c>
      <c r="X22">
        <v>10146000000</v>
      </c>
      <c r="Y22">
        <v>10667000000</v>
      </c>
      <c r="Z22">
        <v>11986000000</v>
      </c>
      <c r="AA22">
        <v>12270000000</v>
      </c>
      <c r="AB22">
        <v>13302000000</v>
      </c>
      <c r="AC22">
        <v>14248000000</v>
      </c>
      <c r="AD22">
        <v>14877000000</v>
      </c>
      <c r="AE22">
        <v>16371000000</v>
      </c>
      <c r="AF22">
        <v>18051000000</v>
      </c>
      <c r="AG22">
        <v>19705000000</v>
      </c>
      <c r="AH22">
        <v>21455000000</v>
      </c>
      <c r="AI22">
        <v>21821000000</v>
      </c>
      <c r="AJ22">
        <v>24611000000</v>
      </c>
      <c r="AK22">
        <v>26709000000</v>
      </c>
      <c r="AL22">
        <v>27436000000</v>
      </c>
      <c r="AM22">
        <v>27592000000</v>
      </c>
      <c r="AN22">
        <v>26640000000</v>
      </c>
      <c r="AO22">
        <v>28748000000</v>
      </c>
      <c r="AP22">
        <v>29453000000</v>
      </c>
    </row>
    <row r="23" spans="1:42" x14ac:dyDescent="0.25">
      <c r="A23" t="s">
        <v>99</v>
      </c>
      <c r="B23">
        <v>1602481000</v>
      </c>
      <c r="C23">
        <v>1847206000</v>
      </c>
      <c r="D23">
        <v>1861602000</v>
      </c>
      <c r="E23">
        <v>1876981000</v>
      </c>
      <c r="F23">
        <v>1954214000</v>
      </c>
      <c r="G23">
        <v>2049616000</v>
      </c>
      <c r="H23">
        <v>2027575000</v>
      </c>
      <c r="I23">
        <v>2068378000</v>
      </c>
      <c r="J23">
        <v>2526955000</v>
      </c>
      <c r="K23">
        <v>2657148000</v>
      </c>
      <c r="L23">
        <v>2454690000</v>
      </c>
      <c r="M23">
        <v>5879120000</v>
      </c>
      <c r="N23">
        <v>7166139000</v>
      </c>
      <c r="O23">
        <v>7126994000</v>
      </c>
      <c r="P23">
        <v>9584454000</v>
      </c>
      <c r="Q23">
        <v>9418390000</v>
      </c>
      <c r="R23">
        <v>8763628000</v>
      </c>
      <c r="S23">
        <v>9513290000</v>
      </c>
      <c r="T23">
        <v>9672513000</v>
      </c>
      <c r="U23">
        <v>9404000000</v>
      </c>
      <c r="V23">
        <v>9787950000</v>
      </c>
      <c r="W23">
        <v>11234400000</v>
      </c>
      <c r="X23">
        <v>11313000000</v>
      </c>
      <c r="Y23">
        <v>11634000000</v>
      </c>
      <c r="Z23">
        <v>10726000000</v>
      </c>
      <c r="AA23">
        <v>10460000000</v>
      </c>
      <c r="AB23">
        <v>10607000000</v>
      </c>
      <c r="AC23">
        <v>9607000000</v>
      </c>
      <c r="AD23">
        <v>9053000000</v>
      </c>
      <c r="AE23">
        <v>7871000000</v>
      </c>
      <c r="AF23">
        <v>6438000000</v>
      </c>
      <c r="AG23">
        <v>5245000000</v>
      </c>
      <c r="AH23">
        <v>3153000000</v>
      </c>
      <c r="AI23">
        <v>2898000000</v>
      </c>
      <c r="AJ23">
        <v>2096000000</v>
      </c>
      <c r="AK23">
        <v>1597000000</v>
      </c>
      <c r="AL23">
        <v>1272000000</v>
      </c>
      <c r="AM23">
        <v>872000000</v>
      </c>
      <c r="AN23">
        <v>2426000000</v>
      </c>
      <c r="AO23">
        <v>2857000000</v>
      </c>
      <c r="AP23">
        <v>2899000000</v>
      </c>
    </row>
    <row r="24" spans="1:42" x14ac:dyDescent="0.25">
      <c r="A24" t="s">
        <v>100</v>
      </c>
      <c r="B24">
        <v>210817000</v>
      </c>
      <c r="C24">
        <v>234980000</v>
      </c>
      <c r="D24">
        <v>254321000</v>
      </c>
      <c r="E24">
        <v>292271000</v>
      </c>
      <c r="F24">
        <v>312850000</v>
      </c>
      <c r="G24">
        <v>334628000</v>
      </c>
      <c r="H24">
        <v>362261000</v>
      </c>
      <c r="I24">
        <v>446105000</v>
      </c>
      <c r="J24">
        <v>496997000</v>
      </c>
      <c r="K24">
        <v>533253000</v>
      </c>
      <c r="L24">
        <v>581202000</v>
      </c>
      <c r="M24">
        <v>851790000</v>
      </c>
      <c r="N24">
        <v>955078000</v>
      </c>
      <c r="O24">
        <v>1035579000</v>
      </c>
      <c r="P24">
        <v>1082870000</v>
      </c>
      <c r="Q24">
        <v>1177799000</v>
      </c>
      <c r="R24">
        <v>818250000</v>
      </c>
      <c r="S24">
        <v>795820000</v>
      </c>
      <c r="T24">
        <v>950126000</v>
      </c>
      <c r="U24">
        <v>991000000</v>
      </c>
      <c r="V24">
        <v>1157343000</v>
      </c>
      <c r="W24">
        <v>1182042000</v>
      </c>
      <c r="X24">
        <v>1140000000</v>
      </c>
      <c r="Y24">
        <v>1207000000</v>
      </c>
      <c r="Z24">
        <v>1199000000</v>
      </c>
      <c r="AA24">
        <v>1198000000</v>
      </c>
      <c r="AB24">
        <v>1233000000</v>
      </c>
      <c r="AC24">
        <v>1284000000</v>
      </c>
      <c r="AD24">
        <v>1294000000</v>
      </c>
      <c r="AE24">
        <v>1318000000</v>
      </c>
      <c r="AF24">
        <v>1365000000</v>
      </c>
      <c r="AG24">
        <v>2052000000</v>
      </c>
      <c r="AH24">
        <v>2185000000</v>
      </c>
      <c r="AI24">
        <v>2210000000</v>
      </c>
      <c r="AJ24">
        <v>2265000000</v>
      </c>
      <c r="AK24">
        <v>2804000000</v>
      </c>
      <c r="AL24">
        <v>2911000000</v>
      </c>
      <c r="AM24">
        <v>3021000000</v>
      </c>
      <c r="AN24">
        <v>3059000000</v>
      </c>
      <c r="AO24">
        <v>3251000000</v>
      </c>
      <c r="AP24">
        <v>3214000000</v>
      </c>
    </row>
    <row r="25" spans="1:42" x14ac:dyDescent="0.25">
      <c r="A25" t="s">
        <v>101</v>
      </c>
      <c r="B25" t="s">
        <v>49</v>
      </c>
      <c r="C25" t="s">
        <v>49</v>
      </c>
      <c r="D25" t="s">
        <v>49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49</v>
      </c>
      <c r="Z25" t="s">
        <v>49</v>
      </c>
      <c r="AA25" t="s">
        <v>49</v>
      </c>
      <c r="AB25" t="s">
        <v>49</v>
      </c>
      <c r="AC25">
        <v>151000000</v>
      </c>
      <c r="AD25">
        <v>144000000</v>
      </c>
      <c r="AE25">
        <v>63000000</v>
      </c>
      <c r="AF25">
        <v>40000000</v>
      </c>
      <c r="AG25">
        <v>24000000</v>
      </c>
      <c r="AH25">
        <v>24000000</v>
      </c>
      <c r="AI25">
        <v>22000000</v>
      </c>
      <c r="AJ25">
        <v>20000000</v>
      </c>
      <c r="AK25">
        <v>82000000</v>
      </c>
      <c r="AL25" t="s">
        <v>49</v>
      </c>
      <c r="AM25" t="s">
        <v>49</v>
      </c>
      <c r="AN25" t="s">
        <v>49</v>
      </c>
      <c r="AO25" t="s">
        <v>49</v>
      </c>
      <c r="AP25" t="s">
        <v>49</v>
      </c>
    </row>
    <row r="26" spans="1:42" x14ac:dyDescent="0.25">
      <c r="A26" t="s">
        <v>102</v>
      </c>
      <c r="B26" t="s">
        <v>49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  <c r="L26" t="s">
        <v>49</v>
      </c>
      <c r="M26">
        <v>367039000</v>
      </c>
      <c r="N26">
        <v>364296000</v>
      </c>
      <c r="O26">
        <v>367377000</v>
      </c>
      <c r="P26">
        <v>402943000</v>
      </c>
      <c r="Q26">
        <v>397734000</v>
      </c>
      <c r="R26">
        <v>405835000</v>
      </c>
      <c r="S26">
        <v>539536000</v>
      </c>
      <c r="T26">
        <v>551264000</v>
      </c>
      <c r="U26">
        <v>556000000</v>
      </c>
      <c r="V26">
        <v>570284000</v>
      </c>
      <c r="W26">
        <v>580227000</v>
      </c>
      <c r="X26">
        <v>600000000</v>
      </c>
      <c r="Y26">
        <v>643000000</v>
      </c>
      <c r="Z26">
        <v>632000000</v>
      </c>
      <c r="AA26">
        <v>613000000</v>
      </c>
      <c r="AB26">
        <v>608000000</v>
      </c>
      <c r="AC26">
        <v>604000000</v>
      </c>
      <c r="AD26">
        <v>601000000</v>
      </c>
      <c r="AE26">
        <v>605000000</v>
      </c>
      <c r="AF26">
        <v>605000000</v>
      </c>
      <c r="AG26">
        <v>568000000</v>
      </c>
      <c r="AH26">
        <v>459000000</v>
      </c>
      <c r="AI26">
        <v>421000000</v>
      </c>
      <c r="AJ26">
        <v>421000000</v>
      </c>
      <c r="AK26">
        <v>409000000</v>
      </c>
      <c r="AL26">
        <v>407000000</v>
      </c>
      <c r="AM26">
        <v>288000000</v>
      </c>
      <c r="AN26">
        <v>277000000</v>
      </c>
      <c r="AO26">
        <v>242000000</v>
      </c>
      <c r="AP26">
        <v>73000000</v>
      </c>
    </row>
    <row r="27" spans="1:42" x14ac:dyDescent="0.25">
      <c r="A27" t="s">
        <v>103</v>
      </c>
      <c r="B27">
        <v>361586000</v>
      </c>
      <c r="C27">
        <v>444094000</v>
      </c>
      <c r="D27">
        <v>523739000</v>
      </c>
      <c r="E27">
        <v>642539000</v>
      </c>
      <c r="F27">
        <v>834588000</v>
      </c>
      <c r="G27">
        <v>983619000</v>
      </c>
      <c r="H27">
        <v>1289234000</v>
      </c>
      <c r="I27">
        <v>1658717000</v>
      </c>
      <c r="J27">
        <v>2009686000</v>
      </c>
      <c r="K27">
        <v>2391853000</v>
      </c>
      <c r="L27">
        <v>2793627000</v>
      </c>
      <c r="M27">
        <v>4201036000</v>
      </c>
      <c r="N27">
        <v>4525980000</v>
      </c>
      <c r="O27">
        <v>4752662000</v>
      </c>
      <c r="P27">
        <v>4793150000</v>
      </c>
      <c r="Q27">
        <v>4752192000</v>
      </c>
      <c r="R27">
        <v>3318786000</v>
      </c>
      <c r="S27">
        <v>3192415000</v>
      </c>
      <c r="T27">
        <v>3011181000</v>
      </c>
      <c r="U27">
        <v>3039000000</v>
      </c>
      <c r="V27">
        <v>2686525000</v>
      </c>
      <c r="W27">
        <v>2716920000</v>
      </c>
      <c r="X27">
        <v>2714000000</v>
      </c>
      <c r="Y27">
        <v>2691000000</v>
      </c>
      <c r="Z27">
        <v>2667000000</v>
      </c>
      <c r="AA27">
        <v>2870000000</v>
      </c>
      <c r="AB27">
        <v>3049000000</v>
      </c>
      <c r="AC27">
        <v>3330000000</v>
      </c>
      <c r="AD27">
        <v>3283000000</v>
      </c>
      <c r="AE27">
        <v>3336000000</v>
      </c>
      <c r="AF27">
        <v>3486000000</v>
      </c>
      <c r="AG27">
        <v>3546000000</v>
      </c>
      <c r="AH27">
        <v>3839000000</v>
      </c>
      <c r="AI27">
        <v>3926000000</v>
      </c>
      <c r="AJ27">
        <v>4330000000</v>
      </c>
      <c r="AK27">
        <v>5330000000</v>
      </c>
      <c r="AL27">
        <v>5979000000</v>
      </c>
      <c r="AM27">
        <v>6924000000</v>
      </c>
      <c r="AN27">
        <v>7321000000</v>
      </c>
      <c r="AO27">
        <v>8153000000</v>
      </c>
      <c r="AP27">
        <v>8480000000</v>
      </c>
    </row>
    <row r="28" spans="1:42" x14ac:dyDescent="0.25">
      <c r="A28" t="s">
        <v>104</v>
      </c>
      <c r="B28">
        <v>2174884000</v>
      </c>
      <c r="C28">
        <v>2526280000</v>
      </c>
      <c r="D28">
        <v>2639662000</v>
      </c>
      <c r="E28">
        <v>2811791000</v>
      </c>
      <c r="F28">
        <v>3101652000</v>
      </c>
      <c r="G28">
        <v>3367863000</v>
      </c>
      <c r="H28">
        <v>3679070000</v>
      </c>
      <c r="I28">
        <v>4173200000</v>
      </c>
      <c r="J28">
        <v>5033638000</v>
      </c>
      <c r="K28">
        <v>5582254000</v>
      </c>
      <c r="L28">
        <v>5829519000</v>
      </c>
      <c r="M28">
        <v>11298980000</v>
      </c>
      <c r="N28">
        <v>13011490000</v>
      </c>
      <c r="O28">
        <v>13282610000</v>
      </c>
      <c r="P28">
        <v>15863420000</v>
      </c>
      <c r="Q28">
        <v>15746120000</v>
      </c>
      <c r="R28">
        <v>13306500000</v>
      </c>
      <c r="S28">
        <v>14041060000</v>
      </c>
      <c r="T28">
        <v>14185080000</v>
      </c>
      <c r="U28">
        <v>13990000000</v>
      </c>
      <c r="V28">
        <v>14202100000</v>
      </c>
      <c r="W28">
        <v>15713590000</v>
      </c>
      <c r="X28">
        <v>15767000000</v>
      </c>
      <c r="Y28">
        <v>16175000000</v>
      </c>
      <c r="Z28">
        <v>15224000000</v>
      </c>
      <c r="AA28">
        <v>15141000000</v>
      </c>
      <c r="AB28">
        <v>15497000000</v>
      </c>
      <c r="AC28">
        <v>14825000000</v>
      </c>
      <c r="AD28">
        <v>14231000000</v>
      </c>
      <c r="AE28">
        <v>13130000000</v>
      </c>
      <c r="AF28">
        <v>11894000000</v>
      </c>
      <c r="AG28">
        <v>11411000000</v>
      </c>
      <c r="AH28">
        <v>9636000000</v>
      </c>
      <c r="AI28">
        <v>9455000000</v>
      </c>
      <c r="AJ28">
        <v>9112000000</v>
      </c>
      <c r="AK28">
        <v>10140000000</v>
      </c>
      <c r="AL28">
        <v>10569000000</v>
      </c>
      <c r="AM28">
        <v>11105000000</v>
      </c>
      <c r="AN28">
        <v>13083000000</v>
      </c>
      <c r="AO28">
        <v>14503000000</v>
      </c>
      <c r="AP28">
        <v>14666000000</v>
      </c>
    </row>
    <row r="29" spans="1:42" x14ac:dyDescent="0.25">
      <c r="A29" t="s">
        <v>105</v>
      </c>
      <c r="B29">
        <v>3588354000</v>
      </c>
      <c r="C29">
        <v>4102130000</v>
      </c>
      <c r="D29">
        <v>4479439000</v>
      </c>
      <c r="E29">
        <v>4918957000</v>
      </c>
      <c r="F29">
        <v>5294033000</v>
      </c>
      <c r="G29">
        <v>5752251000</v>
      </c>
      <c r="H29">
        <v>6232841000</v>
      </c>
      <c r="I29">
        <v>6984235000</v>
      </c>
      <c r="J29">
        <v>8221337000</v>
      </c>
      <c r="K29">
        <v>9348658000</v>
      </c>
      <c r="L29">
        <v>9911909000</v>
      </c>
      <c r="M29">
        <v>17125990000</v>
      </c>
      <c r="N29">
        <v>19256930000</v>
      </c>
      <c r="O29">
        <v>19828970000</v>
      </c>
      <c r="P29">
        <v>22332360000</v>
      </c>
      <c r="Q29">
        <v>23420780000</v>
      </c>
      <c r="R29">
        <v>21956860000</v>
      </c>
      <c r="S29">
        <v>23182420000</v>
      </c>
      <c r="T29">
        <v>23960410000</v>
      </c>
      <c r="U29">
        <v>23983000000</v>
      </c>
      <c r="V29">
        <v>23444900000</v>
      </c>
      <c r="W29">
        <v>25302360000</v>
      </c>
      <c r="X29">
        <v>25913000000</v>
      </c>
      <c r="Y29">
        <v>26842000000</v>
      </c>
      <c r="Z29">
        <v>27210000000</v>
      </c>
      <c r="AA29">
        <v>27411000000</v>
      </c>
      <c r="AB29">
        <v>28799000000</v>
      </c>
      <c r="AC29">
        <v>29073000000</v>
      </c>
      <c r="AD29">
        <v>29108000000</v>
      </c>
      <c r="AE29">
        <v>29501000000</v>
      </c>
      <c r="AF29">
        <v>29945000000</v>
      </c>
      <c r="AG29">
        <v>31116000000</v>
      </c>
      <c r="AH29">
        <v>31091000000</v>
      </c>
      <c r="AI29">
        <v>31276000000</v>
      </c>
      <c r="AJ29">
        <v>33723000000</v>
      </c>
      <c r="AK29">
        <v>36849000000</v>
      </c>
      <c r="AL29">
        <v>38005000000</v>
      </c>
      <c r="AM29">
        <v>38697000000</v>
      </c>
      <c r="AN29">
        <v>39723000000</v>
      </c>
      <c r="AO29">
        <v>43251000000</v>
      </c>
      <c r="AP29">
        <v>44119000000</v>
      </c>
    </row>
    <row r="30" spans="1:42" x14ac:dyDescent="0.25">
      <c r="A30" t="s">
        <v>106</v>
      </c>
      <c r="B30">
        <v>2101352000</v>
      </c>
      <c r="C30">
        <v>2203535000</v>
      </c>
      <c r="D30">
        <v>2284010000</v>
      </c>
      <c r="E30">
        <v>2345266000</v>
      </c>
      <c r="F30">
        <v>2429677000</v>
      </c>
      <c r="G30">
        <v>2502679000</v>
      </c>
      <c r="H30">
        <v>3340436000</v>
      </c>
      <c r="I30">
        <v>3409452000</v>
      </c>
      <c r="J30">
        <v>3561256000</v>
      </c>
      <c r="K30">
        <v>5383731000</v>
      </c>
      <c r="L30">
        <v>5530928000</v>
      </c>
      <c r="M30">
        <v>7773727000</v>
      </c>
      <c r="N30">
        <v>8351514000</v>
      </c>
      <c r="O30">
        <v>8774212000</v>
      </c>
      <c r="P30">
        <v>8989022000</v>
      </c>
      <c r="Q30">
        <v>9178024000</v>
      </c>
      <c r="R30">
        <v>9418896000</v>
      </c>
      <c r="S30">
        <v>9656537000</v>
      </c>
      <c r="T30">
        <v>9957711000</v>
      </c>
      <c r="U30">
        <v>10249000000</v>
      </c>
      <c r="V30">
        <v>10563750000</v>
      </c>
      <c r="W30">
        <v>12052460000</v>
      </c>
      <c r="X30">
        <v>12348000000</v>
      </c>
      <c r="Y30">
        <v>12736000000</v>
      </c>
      <c r="Z30">
        <v>15390000000</v>
      </c>
      <c r="AA30">
        <v>15895000000</v>
      </c>
      <c r="AB30">
        <v>21574000000</v>
      </c>
      <c r="AC30">
        <v>27260000000</v>
      </c>
      <c r="AD30">
        <v>27623000000</v>
      </c>
      <c r="AE30">
        <v>28205000000</v>
      </c>
      <c r="AF30">
        <v>28922000000</v>
      </c>
      <c r="AG30">
        <v>29803000000</v>
      </c>
      <c r="AH30">
        <v>30485000000</v>
      </c>
      <c r="AI30">
        <v>30944000000</v>
      </c>
      <c r="AJ30">
        <v>31592000000</v>
      </c>
      <c r="AK30">
        <v>32177000000</v>
      </c>
      <c r="AL30">
        <v>32878000000</v>
      </c>
      <c r="AM30">
        <v>33436000000</v>
      </c>
      <c r="AN30">
        <v>34201000000</v>
      </c>
      <c r="AO30">
        <v>34892000000</v>
      </c>
      <c r="AP30">
        <v>35763000000</v>
      </c>
    </row>
    <row r="31" spans="1:42" x14ac:dyDescent="0.25">
      <c r="A31" t="s">
        <v>107</v>
      </c>
      <c r="B31">
        <v>124000</v>
      </c>
      <c r="C31">
        <v>125000</v>
      </c>
      <c r="D31">
        <v>125000</v>
      </c>
      <c r="E31">
        <v>126000</v>
      </c>
      <c r="F31">
        <v>126000</v>
      </c>
      <c r="G31">
        <v>127000</v>
      </c>
      <c r="H31">
        <v>131000</v>
      </c>
      <c r="I31">
        <v>131000</v>
      </c>
      <c r="J31">
        <v>134000</v>
      </c>
      <c r="K31">
        <v>148000</v>
      </c>
      <c r="L31">
        <v>150000</v>
      </c>
      <c r="M31">
        <v>161000</v>
      </c>
      <c r="N31">
        <v>161000</v>
      </c>
      <c r="O31">
        <v>163000</v>
      </c>
      <c r="P31">
        <v>168000</v>
      </c>
      <c r="Q31">
        <v>169000</v>
      </c>
      <c r="R31">
        <v>170000</v>
      </c>
      <c r="S31">
        <v>170000</v>
      </c>
      <c r="T31">
        <v>171000</v>
      </c>
      <c r="U31">
        <v>0</v>
      </c>
      <c r="V31">
        <v>174000</v>
      </c>
      <c r="W31">
        <v>179000</v>
      </c>
      <c r="X31">
        <v>0</v>
      </c>
      <c r="Y31">
        <v>1000000</v>
      </c>
      <c r="Z31">
        <v>0</v>
      </c>
      <c r="AA31">
        <v>0</v>
      </c>
      <c r="AB31">
        <v>1000000</v>
      </c>
      <c r="AC31">
        <v>1000000</v>
      </c>
      <c r="AD31">
        <v>1000000</v>
      </c>
      <c r="AE31">
        <v>1000000</v>
      </c>
      <c r="AF31">
        <v>1000000</v>
      </c>
      <c r="AG31">
        <v>3000000</v>
      </c>
      <c r="AH31">
        <v>1000000</v>
      </c>
      <c r="AI31">
        <v>1000000</v>
      </c>
      <c r="AJ31">
        <v>3000000</v>
      </c>
      <c r="AK31">
        <v>3000000</v>
      </c>
      <c r="AL31">
        <v>3000000</v>
      </c>
      <c r="AM31">
        <v>3000000</v>
      </c>
      <c r="AN31">
        <v>3000000</v>
      </c>
      <c r="AO31">
        <v>3000000</v>
      </c>
      <c r="AP31">
        <v>3000000</v>
      </c>
    </row>
    <row r="32" spans="1:42" x14ac:dyDescent="0.25">
      <c r="A32" t="s">
        <v>108</v>
      </c>
      <c r="B32">
        <v>-1189420000</v>
      </c>
      <c r="C32">
        <v>-1251327000</v>
      </c>
      <c r="D32">
        <v>-1326041000</v>
      </c>
      <c r="E32">
        <v>-1433660000</v>
      </c>
      <c r="F32">
        <v>-1587841000</v>
      </c>
      <c r="G32">
        <v>-1772068000</v>
      </c>
      <c r="H32">
        <v>-2001926000</v>
      </c>
      <c r="I32">
        <v>-2322323000</v>
      </c>
      <c r="J32">
        <v>-2604590000</v>
      </c>
      <c r="K32">
        <v>-2897778000</v>
      </c>
      <c r="L32">
        <v>-2875900000</v>
      </c>
      <c r="M32">
        <v>-2997237000</v>
      </c>
      <c r="N32">
        <v>-3343187000</v>
      </c>
      <c r="O32">
        <v>-3679584000</v>
      </c>
      <c r="P32">
        <v>-4298960000</v>
      </c>
      <c r="Q32">
        <v>-4974299000</v>
      </c>
      <c r="R32">
        <v>-5051292000</v>
      </c>
      <c r="S32">
        <v>-5768831000</v>
      </c>
      <c r="T32">
        <v>-5457315000</v>
      </c>
      <c r="U32">
        <v>-5318000000</v>
      </c>
      <c r="V32">
        <v>-5923305000</v>
      </c>
      <c r="W32">
        <v>-6331639000</v>
      </c>
      <c r="X32">
        <v>-6188000000</v>
      </c>
      <c r="Y32">
        <v>-6083000000</v>
      </c>
      <c r="Z32">
        <v>-6104000000</v>
      </c>
      <c r="AA32">
        <v>-6000000000</v>
      </c>
      <c r="AB32">
        <v>-5669000000</v>
      </c>
      <c r="AC32">
        <v>-5399000000</v>
      </c>
      <c r="AD32">
        <v>-4750000000</v>
      </c>
      <c r="AE32">
        <v>-3608000000</v>
      </c>
      <c r="AF32">
        <v>-1990000000</v>
      </c>
      <c r="AG32">
        <v>329000000</v>
      </c>
      <c r="AH32">
        <v>3649000000</v>
      </c>
      <c r="AI32">
        <v>5908000000</v>
      </c>
      <c r="AJ32">
        <v>9198000000</v>
      </c>
      <c r="AK32">
        <v>12885000000</v>
      </c>
      <c r="AL32">
        <v>15398000000</v>
      </c>
      <c r="AM32">
        <v>18101000000</v>
      </c>
      <c r="AN32">
        <v>19954000000</v>
      </c>
      <c r="AO32">
        <v>27882000000</v>
      </c>
      <c r="AP32">
        <v>29011000000</v>
      </c>
    </row>
    <row r="33" spans="1:42" x14ac:dyDescent="0.25">
      <c r="A33" t="s">
        <v>109</v>
      </c>
      <c r="B33">
        <v>912056000</v>
      </c>
      <c r="C33">
        <v>952332900</v>
      </c>
      <c r="D33">
        <v>958094000</v>
      </c>
      <c r="E33">
        <v>911710100</v>
      </c>
      <c r="F33">
        <v>825997000</v>
      </c>
      <c r="G33">
        <v>715933900</v>
      </c>
      <c r="H33">
        <v>1314656000</v>
      </c>
      <c r="I33">
        <v>1083704000</v>
      </c>
      <c r="J33">
        <v>970365100</v>
      </c>
      <c r="K33">
        <v>2520294000</v>
      </c>
      <c r="L33">
        <v>2680488000</v>
      </c>
      <c r="M33">
        <v>5538086000</v>
      </c>
      <c r="N33">
        <v>5796794000</v>
      </c>
      <c r="O33">
        <v>6214738000</v>
      </c>
      <c r="P33">
        <v>5774718000</v>
      </c>
      <c r="Q33">
        <v>5234589000</v>
      </c>
      <c r="R33">
        <v>5314571000</v>
      </c>
      <c r="S33">
        <v>4727577000</v>
      </c>
      <c r="T33">
        <v>5302305000</v>
      </c>
      <c r="U33">
        <v>5757000000</v>
      </c>
      <c r="V33">
        <v>5467622000</v>
      </c>
      <c r="W33">
        <v>6570233000</v>
      </c>
      <c r="X33">
        <v>6882000000</v>
      </c>
      <c r="Y33">
        <v>7467000000</v>
      </c>
      <c r="Z33">
        <v>10040000000</v>
      </c>
      <c r="AA33">
        <v>10724000000</v>
      </c>
      <c r="AB33">
        <v>16892000000</v>
      </c>
      <c r="AC33">
        <v>23075000000</v>
      </c>
      <c r="AD33">
        <v>23864000000</v>
      </c>
      <c r="AE33">
        <v>25645000000</v>
      </c>
      <c r="AF33">
        <v>27889000000</v>
      </c>
      <c r="AG33">
        <v>31015000000</v>
      </c>
      <c r="AH33">
        <v>34947000000</v>
      </c>
      <c r="AI33">
        <v>37237000000</v>
      </c>
      <c r="AJ33">
        <v>40703000000</v>
      </c>
      <c r="AK33">
        <v>45489000000</v>
      </c>
      <c r="AL33">
        <v>48828000000</v>
      </c>
      <c r="AM33">
        <v>51894000000</v>
      </c>
      <c r="AN33">
        <v>54218000000</v>
      </c>
      <c r="AO33">
        <v>63367000000</v>
      </c>
      <c r="AP33">
        <v>65107000000</v>
      </c>
    </row>
    <row r="34" spans="1:42" x14ac:dyDescent="0.25">
      <c r="A34" t="s">
        <v>110</v>
      </c>
      <c r="B34">
        <v>912056000</v>
      </c>
      <c r="C34">
        <v>952333000</v>
      </c>
      <c r="D34">
        <v>958094000</v>
      </c>
      <c r="E34">
        <v>911710000</v>
      </c>
      <c r="F34">
        <v>825997000</v>
      </c>
      <c r="G34">
        <v>715934000</v>
      </c>
      <c r="H34">
        <v>1314656000</v>
      </c>
      <c r="I34">
        <v>1083704000</v>
      </c>
      <c r="J34">
        <v>970365000</v>
      </c>
      <c r="K34">
        <v>2520294000</v>
      </c>
      <c r="L34">
        <v>2680488000</v>
      </c>
      <c r="M34">
        <v>5538086000</v>
      </c>
      <c r="N34">
        <v>5796794000</v>
      </c>
      <c r="O34">
        <v>6214738000</v>
      </c>
      <c r="P34">
        <v>5774717000</v>
      </c>
      <c r="Q34">
        <v>5234588000</v>
      </c>
      <c r="R34">
        <v>5314571000</v>
      </c>
      <c r="S34">
        <v>4727577000</v>
      </c>
      <c r="T34">
        <v>5302305000</v>
      </c>
      <c r="U34">
        <v>5757000000</v>
      </c>
      <c r="V34">
        <v>5467626000</v>
      </c>
      <c r="W34">
        <v>6570234000</v>
      </c>
      <c r="X34">
        <v>6882000000</v>
      </c>
      <c r="Y34">
        <v>7467000000</v>
      </c>
      <c r="Z34">
        <v>10040000000</v>
      </c>
      <c r="AA34">
        <v>10724000000</v>
      </c>
      <c r="AB34">
        <v>16892000000</v>
      </c>
      <c r="AC34">
        <v>23075000000</v>
      </c>
      <c r="AD34">
        <v>23864000000</v>
      </c>
      <c r="AE34">
        <v>25645000000</v>
      </c>
      <c r="AF34">
        <v>27889000000</v>
      </c>
      <c r="AG34">
        <v>31015000000</v>
      </c>
      <c r="AH34">
        <v>34947000000</v>
      </c>
      <c r="AI34">
        <v>37237000000</v>
      </c>
      <c r="AJ34">
        <v>40703000000</v>
      </c>
      <c r="AK34">
        <v>45489000000</v>
      </c>
      <c r="AL34">
        <v>48828000000</v>
      </c>
      <c r="AM34">
        <v>51894000000</v>
      </c>
      <c r="AN34">
        <v>54218000000</v>
      </c>
      <c r="AO34">
        <v>63367000000</v>
      </c>
      <c r="AP34">
        <v>65107000000</v>
      </c>
    </row>
    <row r="35" spans="1:42" x14ac:dyDescent="0.25">
      <c r="A35" t="s">
        <v>111</v>
      </c>
      <c r="B35">
        <v>4500410000</v>
      </c>
      <c r="C35">
        <v>5054463000</v>
      </c>
      <c r="D35">
        <v>5437533000</v>
      </c>
      <c r="E35">
        <v>5830667000</v>
      </c>
      <c r="F35">
        <v>6120030000</v>
      </c>
      <c r="G35">
        <v>6468185000</v>
      </c>
      <c r="H35">
        <v>7547497000</v>
      </c>
      <c r="I35">
        <v>8067939000</v>
      </c>
      <c r="J35">
        <v>9191702000</v>
      </c>
      <c r="K35">
        <v>11868950000</v>
      </c>
      <c r="L35">
        <v>12592400000</v>
      </c>
      <c r="M35">
        <v>22664080000</v>
      </c>
      <c r="N35">
        <v>25053730000</v>
      </c>
      <c r="O35">
        <v>26043710000</v>
      </c>
      <c r="P35">
        <v>28107070000</v>
      </c>
      <c r="Q35">
        <v>28655370000</v>
      </c>
      <c r="R35">
        <v>27271430000</v>
      </c>
      <c r="S35">
        <v>27910000000</v>
      </c>
      <c r="T35">
        <v>29262710000</v>
      </c>
      <c r="U35">
        <v>29740000000</v>
      </c>
      <c r="V35">
        <v>28912520000</v>
      </c>
      <c r="W35">
        <v>31872600000</v>
      </c>
      <c r="X35">
        <v>32795000000</v>
      </c>
      <c r="Y35">
        <v>34309000000</v>
      </c>
      <c r="Z35">
        <v>37250000000</v>
      </c>
      <c r="AA35">
        <v>38135000000</v>
      </c>
      <c r="AB35">
        <v>45691000000</v>
      </c>
      <c r="AC35">
        <v>52148000000</v>
      </c>
      <c r="AD35">
        <v>52972000000</v>
      </c>
      <c r="AE35">
        <v>55146000000</v>
      </c>
      <c r="AF35">
        <v>57834000000</v>
      </c>
      <c r="AG35">
        <v>62131000000</v>
      </c>
      <c r="AH35">
        <v>66038000000</v>
      </c>
      <c r="AI35">
        <v>68513000000</v>
      </c>
      <c r="AJ35">
        <v>74426000000</v>
      </c>
      <c r="AK35">
        <v>82338000000</v>
      </c>
      <c r="AL35">
        <v>86833000000</v>
      </c>
      <c r="AM35">
        <v>90591000000</v>
      </c>
      <c r="AN35">
        <v>93941000000</v>
      </c>
      <c r="AO35">
        <v>106618000000</v>
      </c>
      <c r="AP35">
        <v>109226000000</v>
      </c>
    </row>
    <row r="36" spans="1:42" x14ac:dyDescent="0.25">
      <c r="A36" t="s">
        <v>112</v>
      </c>
      <c r="B36">
        <v>1860615000</v>
      </c>
      <c r="C36">
        <v>1868820000</v>
      </c>
      <c r="D36">
        <v>1880490000</v>
      </c>
      <c r="E36">
        <v>1885320000</v>
      </c>
      <c r="F36">
        <v>1895430000</v>
      </c>
      <c r="G36">
        <v>1906515000</v>
      </c>
      <c r="H36">
        <v>1963515000</v>
      </c>
      <c r="I36">
        <v>1971375000</v>
      </c>
      <c r="J36">
        <v>2007870000</v>
      </c>
      <c r="K36">
        <v>2220225000</v>
      </c>
      <c r="L36">
        <v>2247375000</v>
      </c>
      <c r="M36">
        <v>2423415000</v>
      </c>
      <c r="N36">
        <v>2462460000</v>
      </c>
      <c r="O36">
        <v>2502945000</v>
      </c>
      <c r="P36">
        <v>2520255000</v>
      </c>
      <c r="Q36">
        <v>2531955000</v>
      </c>
      <c r="R36">
        <v>2546250000</v>
      </c>
      <c r="S36">
        <v>2557740000</v>
      </c>
      <c r="T36">
        <v>2573670000</v>
      </c>
      <c r="U36">
        <v>2595000000</v>
      </c>
      <c r="V36">
        <v>2605230000</v>
      </c>
      <c r="W36">
        <v>2686770000</v>
      </c>
      <c r="X36">
        <v>2700000000</v>
      </c>
      <c r="Y36">
        <v>2715000000</v>
      </c>
      <c r="Z36">
        <v>2775000000</v>
      </c>
      <c r="AA36">
        <v>2790000000</v>
      </c>
      <c r="AB36">
        <v>2844000000</v>
      </c>
      <c r="AC36">
        <v>2880000000</v>
      </c>
      <c r="AD36">
        <v>2889000000</v>
      </c>
      <c r="AE36">
        <v>2952000000</v>
      </c>
      <c r="AF36">
        <v>3012000000</v>
      </c>
      <c r="AG36">
        <v>3100000000</v>
      </c>
      <c r="AH36">
        <v>3108000000</v>
      </c>
      <c r="AI36">
        <v>3123000000</v>
      </c>
      <c r="AJ36">
        <v>3158000000</v>
      </c>
      <c r="AK36">
        <v>3164000000</v>
      </c>
      <c r="AL36">
        <v>3169000000</v>
      </c>
      <c r="AM36">
        <v>3174000000</v>
      </c>
      <c r="AN36">
        <v>3179000000</v>
      </c>
      <c r="AO36">
        <v>3185000000</v>
      </c>
      <c r="AP36">
        <v>3189000000</v>
      </c>
    </row>
    <row r="37" spans="1:42" x14ac:dyDescent="0.25">
      <c r="A37" t="s">
        <v>113</v>
      </c>
      <c r="B37">
        <v>912056200</v>
      </c>
      <c r="C37">
        <v>952333000</v>
      </c>
      <c r="D37">
        <v>958094200</v>
      </c>
      <c r="E37">
        <v>911710000</v>
      </c>
      <c r="F37">
        <v>825996600</v>
      </c>
      <c r="G37">
        <v>715934100</v>
      </c>
      <c r="H37">
        <v>1314656000</v>
      </c>
      <c r="I37">
        <v>1070888000</v>
      </c>
      <c r="J37">
        <v>970365200</v>
      </c>
      <c r="K37">
        <v>2520294000</v>
      </c>
      <c r="L37">
        <v>2680488000</v>
      </c>
      <c r="M37">
        <v>5161941000</v>
      </c>
      <c r="N37">
        <v>5367203000</v>
      </c>
      <c r="O37">
        <v>5790125000</v>
      </c>
      <c r="P37">
        <v>5357243000</v>
      </c>
      <c r="Q37">
        <v>4812849000</v>
      </c>
      <c r="R37">
        <v>4906860000</v>
      </c>
      <c r="S37">
        <v>4362886000</v>
      </c>
      <c r="T37">
        <v>4945603000</v>
      </c>
      <c r="U37">
        <v>5407000000</v>
      </c>
      <c r="V37">
        <v>5119741000</v>
      </c>
      <c r="W37">
        <v>6089401000</v>
      </c>
      <c r="X37">
        <v>6345000000</v>
      </c>
      <c r="Y37">
        <v>6930000000</v>
      </c>
      <c r="Z37">
        <v>9524000000</v>
      </c>
      <c r="AA37">
        <v>10216000000</v>
      </c>
      <c r="AB37">
        <v>16371000000</v>
      </c>
      <c r="AC37">
        <v>22555000000</v>
      </c>
      <c r="AD37">
        <v>23359000000</v>
      </c>
      <c r="AE37">
        <v>25159000000</v>
      </c>
      <c r="AF37">
        <v>27419000000</v>
      </c>
      <c r="AG37">
        <v>30558000000</v>
      </c>
      <c r="AH37">
        <v>34493000000</v>
      </c>
      <c r="AI37">
        <v>36800000000</v>
      </c>
      <c r="AJ37">
        <v>40284000000</v>
      </c>
      <c r="AK37">
        <v>45080000000</v>
      </c>
      <c r="AL37">
        <v>48429000000</v>
      </c>
      <c r="AM37">
        <v>51429000000</v>
      </c>
      <c r="AN37">
        <v>53777000000</v>
      </c>
      <c r="AO37">
        <v>62936000000</v>
      </c>
      <c r="AP37">
        <v>64686000000</v>
      </c>
    </row>
    <row r="38" spans="1:42" x14ac:dyDescent="0.25">
      <c r="A38" t="s">
        <v>114</v>
      </c>
      <c r="B38">
        <v>-981587000</v>
      </c>
      <c r="C38">
        <v>-839418000</v>
      </c>
      <c r="D38">
        <v>-526464000</v>
      </c>
      <c r="E38">
        <v>564420000</v>
      </c>
      <c r="F38">
        <v>423445000</v>
      </c>
      <c r="G38">
        <v>878352000</v>
      </c>
      <c r="H38">
        <v>576316000</v>
      </c>
      <c r="I38">
        <v>1476769000</v>
      </c>
      <c r="J38">
        <v>1696471000</v>
      </c>
      <c r="K38">
        <v>13148000</v>
      </c>
      <c r="L38">
        <v>-392507000</v>
      </c>
      <c r="M38">
        <v>3530532000</v>
      </c>
      <c r="N38">
        <v>4073911000</v>
      </c>
      <c r="O38">
        <v>4789234000</v>
      </c>
      <c r="P38">
        <v>6340467000</v>
      </c>
      <c r="Q38">
        <v>6791702000</v>
      </c>
      <c r="R38">
        <v>7975791000</v>
      </c>
      <c r="S38">
        <v>9233229000</v>
      </c>
      <c r="T38">
        <v>8652920000</v>
      </c>
      <c r="U38">
        <v>8093000000</v>
      </c>
      <c r="V38">
        <v>9164542000</v>
      </c>
      <c r="W38">
        <v>7942739000</v>
      </c>
      <c r="X38">
        <v>7772000000</v>
      </c>
      <c r="Y38">
        <v>7436000000</v>
      </c>
      <c r="Z38">
        <v>5863000000</v>
      </c>
      <c r="AA38">
        <v>5804000000</v>
      </c>
      <c r="AB38">
        <v>-499000000</v>
      </c>
      <c r="AC38">
        <v>-7318000000</v>
      </c>
      <c r="AD38">
        <v>-5960000000</v>
      </c>
      <c r="AE38">
        <v>-6503000000</v>
      </c>
      <c r="AF38">
        <v>-7598000000</v>
      </c>
      <c r="AG38">
        <v>-10505000000</v>
      </c>
      <c r="AH38">
        <v>-12802000000</v>
      </c>
      <c r="AI38">
        <v>-14072000000</v>
      </c>
      <c r="AJ38">
        <v>-17128000000</v>
      </c>
      <c r="AK38">
        <v>-18601000000</v>
      </c>
      <c r="AL38">
        <v>-19217000000</v>
      </c>
      <c r="AM38">
        <v>-20195000000</v>
      </c>
      <c r="AN38">
        <v>-21071000000</v>
      </c>
      <c r="AO38">
        <v>-26237000000</v>
      </c>
      <c r="AP38">
        <v>-23964000000</v>
      </c>
    </row>
    <row r="39" spans="1:42" x14ac:dyDescent="0.25">
      <c r="A39" t="s">
        <v>115</v>
      </c>
      <c r="B39">
        <v>1602481000</v>
      </c>
      <c r="C39">
        <v>1847206000</v>
      </c>
      <c r="D39">
        <v>1861602000</v>
      </c>
      <c r="E39">
        <v>2488080000</v>
      </c>
      <c r="F39">
        <v>1954214000</v>
      </c>
      <c r="G39">
        <v>2049616000</v>
      </c>
      <c r="H39">
        <v>2027575000</v>
      </c>
      <c r="I39">
        <v>2696305000</v>
      </c>
      <c r="J39">
        <v>3162240000</v>
      </c>
      <c r="K39">
        <v>3283974000</v>
      </c>
      <c r="L39">
        <v>2715461000</v>
      </c>
      <c r="M39">
        <v>7029267000</v>
      </c>
      <c r="N39">
        <v>8169450000</v>
      </c>
      <c r="O39">
        <v>7943527000</v>
      </c>
      <c r="P39">
        <v>10008678000</v>
      </c>
      <c r="Q39">
        <v>10314939000</v>
      </c>
      <c r="R39">
        <v>10761658000</v>
      </c>
      <c r="S39">
        <v>11616475000</v>
      </c>
      <c r="T39">
        <v>11779051000</v>
      </c>
      <c r="U39">
        <v>11972000000</v>
      </c>
      <c r="V39">
        <v>11493661000</v>
      </c>
      <c r="W39">
        <v>13025485000</v>
      </c>
      <c r="X39">
        <v>13343000000</v>
      </c>
      <c r="Y39">
        <v>13704000000</v>
      </c>
      <c r="Z39">
        <v>13943000000</v>
      </c>
      <c r="AA39">
        <v>14419000000</v>
      </c>
      <c r="AB39">
        <v>14032000000</v>
      </c>
      <c r="AC39">
        <v>12066000000</v>
      </c>
      <c r="AD39">
        <v>11181000000</v>
      </c>
      <c r="AE39">
        <v>9726000000</v>
      </c>
      <c r="AF39">
        <v>8497000000</v>
      </c>
      <c r="AG39">
        <v>7202000000</v>
      </c>
      <c r="AH39">
        <v>5211000000</v>
      </c>
      <c r="AI39">
        <v>4843000000</v>
      </c>
      <c r="AJ39">
        <v>3979000000</v>
      </c>
      <c r="AK39">
        <v>3584000000</v>
      </c>
      <c r="AL39">
        <v>3185000000</v>
      </c>
      <c r="AM39">
        <v>2880000000</v>
      </c>
      <c r="AN39">
        <v>5006000000</v>
      </c>
      <c r="AO39">
        <v>2857000000</v>
      </c>
      <c r="AP39">
        <v>2899000000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8"/>
  <sheetViews>
    <sheetView workbookViewId="0"/>
  </sheetViews>
  <sheetFormatPr defaultRowHeight="15" x14ac:dyDescent="0.25"/>
  <sheetData>
    <row r="1" spans="1:11" x14ac:dyDescent="0.25">
      <c r="B1" t="s">
        <v>3</v>
      </c>
      <c r="C1" t="s">
        <v>7</v>
      </c>
      <c r="D1" t="s">
        <v>11</v>
      </c>
      <c r="E1" t="s">
        <v>15</v>
      </c>
      <c r="F1" t="s">
        <v>19</v>
      </c>
      <c r="G1" t="s">
        <v>23</v>
      </c>
      <c r="H1" t="s">
        <v>27</v>
      </c>
      <c r="I1" t="s">
        <v>31</v>
      </c>
      <c r="J1" t="s">
        <v>35</v>
      </c>
      <c r="K1" t="s">
        <v>39</v>
      </c>
    </row>
    <row r="2" spans="1:11" x14ac:dyDescent="0.25">
      <c r="A2" t="s">
        <v>78</v>
      </c>
      <c r="B2">
        <v>1923660000</v>
      </c>
      <c r="C2">
        <v>1219536000</v>
      </c>
      <c r="D2">
        <v>3498735000</v>
      </c>
      <c r="E2">
        <v>3523237000</v>
      </c>
      <c r="F2">
        <v>3879000000</v>
      </c>
      <c r="G2">
        <v>6268000000</v>
      </c>
      <c r="H2">
        <v>19384000000</v>
      </c>
      <c r="I2">
        <v>17707000000</v>
      </c>
      <c r="J2">
        <v>22185000000</v>
      </c>
      <c r="K2">
        <v>29094000000</v>
      </c>
    </row>
    <row r="3" spans="1:11" x14ac:dyDescent="0.25">
      <c r="A3" t="s">
        <v>79</v>
      </c>
      <c r="B3">
        <v>226604000</v>
      </c>
      <c r="C3">
        <v>168965000</v>
      </c>
      <c r="D3">
        <v>499142000</v>
      </c>
      <c r="E3">
        <v>515381000</v>
      </c>
      <c r="F3">
        <v>949000000</v>
      </c>
      <c r="G3">
        <v>1324000000</v>
      </c>
      <c r="H3">
        <v>1886000000</v>
      </c>
      <c r="I3">
        <v>1913000000</v>
      </c>
      <c r="J3">
        <v>2952000000</v>
      </c>
      <c r="K3">
        <v>3508000000</v>
      </c>
    </row>
    <row r="4" spans="1:11" x14ac:dyDescent="0.25">
      <c r="A4" t="s">
        <v>80</v>
      </c>
      <c r="B4">
        <v>953675000</v>
      </c>
      <c r="C4">
        <v>1277838000</v>
      </c>
      <c r="D4">
        <v>2067454000</v>
      </c>
      <c r="E4">
        <v>2263537000</v>
      </c>
      <c r="F4">
        <v>3113000000</v>
      </c>
      <c r="G4">
        <v>3552000000</v>
      </c>
      <c r="H4">
        <v>4101000000</v>
      </c>
      <c r="I4">
        <v>5757000000</v>
      </c>
      <c r="J4">
        <v>12839000000</v>
      </c>
      <c r="K4">
        <v>13626000000</v>
      </c>
    </row>
    <row r="5" spans="1:11" x14ac:dyDescent="0.25">
      <c r="A5" t="s">
        <v>81</v>
      </c>
      <c r="B5" t="s">
        <v>49</v>
      </c>
      <c r="C5" t="s">
        <v>49</v>
      </c>
      <c r="D5">
        <v>194000000</v>
      </c>
      <c r="E5">
        <v>268000000</v>
      </c>
      <c r="F5">
        <v>366000000</v>
      </c>
      <c r="G5">
        <v>713000000</v>
      </c>
      <c r="H5">
        <v>1108000000</v>
      </c>
      <c r="I5">
        <v>1378000000</v>
      </c>
      <c r="J5">
        <v>2647000000</v>
      </c>
      <c r="K5" t="s">
        <v>49</v>
      </c>
    </row>
    <row r="6" spans="1:11" x14ac:dyDescent="0.25">
      <c r="A6" t="s">
        <v>82</v>
      </c>
      <c r="B6">
        <v>3180073000</v>
      </c>
      <c r="C6">
        <v>2782006000</v>
      </c>
      <c r="D6">
        <v>6259796000</v>
      </c>
      <c r="E6">
        <v>6570520000</v>
      </c>
      <c r="F6">
        <v>8307000000</v>
      </c>
      <c r="G6">
        <v>12103000000</v>
      </c>
      <c r="H6">
        <v>26717000000</v>
      </c>
      <c r="I6">
        <v>27100000000</v>
      </c>
      <c r="J6">
        <v>40917000000</v>
      </c>
      <c r="K6">
        <v>49616000000</v>
      </c>
    </row>
    <row r="7" spans="1:11" x14ac:dyDescent="0.25">
      <c r="A7" t="s">
        <v>83</v>
      </c>
      <c r="B7">
        <v>1829267000</v>
      </c>
      <c r="C7">
        <v>3403334000</v>
      </c>
      <c r="D7">
        <v>5982957000</v>
      </c>
      <c r="E7">
        <v>10027520000</v>
      </c>
      <c r="F7">
        <v>11330000000</v>
      </c>
      <c r="G7">
        <v>10396000000</v>
      </c>
      <c r="H7">
        <v>12747000000</v>
      </c>
      <c r="I7">
        <v>18884000000</v>
      </c>
      <c r="J7">
        <v>23548000000</v>
      </c>
      <c r="K7">
        <v>29725000000</v>
      </c>
    </row>
    <row r="8" spans="1:11" x14ac:dyDescent="0.25">
      <c r="A8" t="s">
        <v>84</v>
      </c>
      <c r="B8" t="s">
        <v>49</v>
      </c>
      <c r="C8" t="s">
        <v>49</v>
      </c>
      <c r="D8">
        <v>268000000</v>
      </c>
      <c r="E8">
        <v>442000000</v>
      </c>
      <c r="F8">
        <v>398000000</v>
      </c>
      <c r="G8">
        <v>270000000</v>
      </c>
      <c r="H8">
        <v>279000000</v>
      </c>
      <c r="I8">
        <v>223000000</v>
      </c>
      <c r="J8">
        <v>377000000</v>
      </c>
      <c r="K8" t="s">
        <v>49</v>
      </c>
    </row>
    <row r="9" spans="1:11" x14ac:dyDescent="0.25">
      <c r="A9" t="s">
        <v>85</v>
      </c>
      <c r="B9" t="s">
        <v>49</v>
      </c>
      <c r="C9" t="s">
        <v>49</v>
      </c>
      <c r="D9">
        <v>506302000</v>
      </c>
      <c r="E9">
        <v>456652000</v>
      </c>
      <c r="F9">
        <v>422000000</v>
      </c>
      <c r="G9">
        <v>393000000</v>
      </c>
      <c r="H9" t="s">
        <v>49</v>
      </c>
      <c r="I9" t="s">
        <v>49</v>
      </c>
      <c r="J9" t="s">
        <v>49</v>
      </c>
      <c r="K9" t="s">
        <v>49</v>
      </c>
    </row>
    <row r="10" spans="1:11" x14ac:dyDescent="0.25">
      <c r="A10" t="s">
        <v>86</v>
      </c>
      <c r="B10" t="s">
        <v>49</v>
      </c>
      <c r="C10">
        <v>12816000</v>
      </c>
      <c r="D10">
        <v>376145000</v>
      </c>
      <c r="E10">
        <v>421739000</v>
      </c>
      <c r="F10">
        <v>350000000</v>
      </c>
      <c r="G10">
        <v>537000000</v>
      </c>
      <c r="H10">
        <v>520000000</v>
      </c>
      <c r="I10">
        <v>457000000</v>
      </c>
      <c r="J10">
        <v>409000000</v>
      </c>
      <c r="K10">
        <v>431000000</v>
      </c>
    </row>
    <row r="11" spans="1:11" x14ac:dyDescent="0.25">
      <c r="A11" t="s">
        <v>87</v>
      </c>
      <c r="B11" t="s">
        <v>49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  <c r="J11">
        <v>328000000</v>
      </c>
      <c r="K11">
        <v>6733000000</v>
      </c>
    </row>
    <row r="12" spans="1:11" x14ac:dyDescent="0.25">
      <c r="A12" t="s">
        <v>88</v>
      </c>
      <c r="B12">
        <v>54583000</v>
      </c>
      <c r="C12">
        <v>78380000</v>
      </c>
      <c r="D12">
        <v>6404796000</v>
      </c>
      <c r="E12">
        <v>7062335000</v>
      </c>
      <c r="F12">
        <v>7241000000</v>
      </c>
      <c r="G12">
        <v>7608000000</v>
      </c>
      <c r="H12">
        <v>7515000000</v>
      </c>
      <c r="I12">
        <v>9163000000</v>
      </c>
      <c r="J12">
        <v>9538000000</v>
      </c>
      <c r="K12">
        <v>9944000000</v>
      </c>
    </row>
    <row r="13" spans="1:11" x14ac:dyDescent="0.25">
      <c r="A13" t="s">
        <v>89</v>
      </c>
      <c r="B13">
        <v>2650594000</v>
      </c>
      <c r="C13">
        <v>5285933000</v>
      </c>
      <c r="D13">
        <v>16404280000</v>
      </c>
      <c r="E13">
        <v>22084850000</v>
      </c>
      <c r="F13">
        <v>21433000000</v>
      </c>
      <c r="G13">
        <v>22206000000</v>
      </c>
      <c r="H13">
        <v>25431000000</v>
      </c>
      <c r="I13">
        <v>35031000000</v>
      </c>
      <c r="J13">
        <v>41421000000</v>
      </c>
      <c r="K13">
        <v>57002000000</v>
      </c>
    </row>
    <row r="14" spans="1:11" x14ac:dyDescent="0.25">
      <c r="A14" t="s">
        <v>90</v>
      </c>
      <c r="B14">
        <v>5830667000</v>
      </c>
      <c r="C14">
        <v>8067939000</v>
      </c>
      <c r="D14">
        <v>22664080000</v>
      </c>
      <c r="E14">
        <v>28655370000</v>
      </c>
      <c r="F14">
        <v>29740000000</v>
      </c>
      <c r="G14">
        <v>34309000000</v>
      </c>
      <c r="H14">
        <v>52148000000</v>
      </c>
      <c r="I14">
        <v>62131000000</v>
      </c>
      <c r="J14">
        <v>82338000000</v>
      </c>
      <c r="K14">
        <v>106618000000</v>
      </c>
    </row>
    <row r="15" spans="1:11" x14ac:dyDescent="0.25">
      <c r="A15" t="s">
        <v>92</v>
      </c>
      <c r="B15">
        <v>777946000</v>
      </c>
      <c r="C15">
        <v>916148000</v>
      </c>
      <c r="D15">
        <v>1860341000</v>
      </c>
      <c r="E15">
        <v>2390250000</v>
      </c>
      <c r="F15">
        <v>3405000000</v>
      </c>
      <c r="G15">
        <v>3771000000</v>
      </c>
      <c r="H15">
        <v>6051000000</v>
      </c>
      <c r="I15">
        <v>10025000000</v>
      </c>
      <c r="J15">
        <v>15255000000</v>
      </c>
      <c r="K15">
        <v>14431000000</v>
      </c>
    </row>
    <row r="16" spans="1:11" x14ac:dyDescent="0.25">
      <c r="A16" t="s">
        <v>93</v>
      </c>
      <c r="B16">
        <v>268883000</v>
      </c>
      <c r="C16">
        <v>422798000</v>
      </c>
      <c r="D16">
        <v>1210028000</v>
      </c>
      <c r="E16">
        <v>1731366000</v>
      </c>
      <c r="F16">
        <v>2094000000</v>
      </c>
      <c r="G16">
        <v>3222000000</v>
      </c>
      <c r="H16">
        <v>3855000000</v>
      </c>
      <c r="I16">
        <v>5719000000</v>
      </c>
      <c r="J16">
        <v>8205000000</v>
      </c>
      <c r="K16">
        <v>9080000000</v>
      </c>
    </row>
    <row r="17" spans="1:11" x14ac:dyDescent="0.25">
      <c r="A17" t="s">
        <v>94</v>
      </c>
      <c r="B17">
        <v>611099000</v>
      </c>
      <c r="C17">
        <v>627927000</v>
      </c>
      <c r="D17">
        <v>1150147000</v>
      </c>
      <c r="E17">
        <v>896549000</v>
      </c>
      <c r="F17">
        <v>2568000000</v>
      </c>
      <c r="G17">
        <v>2070000000</v>
      </c>
      <c r="H17">
        <v>2459000000</v>
      </c>
      <c r="I17">
        <v>1957000000</v>
      </c>
      <c r="J17">
        <v>1987000000</v>
      </c>
      <c r="K17" t="s">
        <v>49</v>
      </c>
    </row>
    <row r="18" spans="1:11" x14ac:dyDescent="0.25">
      <c r="A18" t="s">
        <v>95</v>
      </c>
      <c r="B18" t="s">
        <v>49</v>
      </c>
      <c r="C18" t="s">
        <v>49</v>
      </c>
      <c r="D18" t="s">
        <v>49</v>
      </c>
      <c r="E18" t="s">
        <v>49</v>
      </c>
      <c r="F18" t="s">
        <v>49</v>
      </c>
      <c r="G18">
        <v>1785000000</v>
      </c>
      <c r="H18">
        <v>2132000000</v>
      </c>
      <c r="I18">
        <v>1589000000</v>
      </c>
      <c r="J18">
        <v>1502000000</v>
      </c>
      <c r="K18">
        <v>2373000000</v>
      </c>
    </row>
    <row r="19" spans="1:11" x14ac:dyDescent="0.25">
      <c r="A19" t="s">
        <v>96</v>
      </c>
      <c r="B19">
        <v>191651000</v>
      </c>
      <c r="C19">
        <v>423961000</v>
      </c>
      <c r="D19">
        <v>763126000</v>
      </c>
      <c r="E19">
        <v>1015253000</v>
      </c>
      <c r="F19">
        <v>630000000</v>
      </c>
      <c r="G19">
        <v>1163000000</v>
      </c>
      <c r="H19">
        <v>1458000000</v>
      </c>
      <c r="I19">
        <v>1447000000</v>
      </c>
      <c r="J19">
        <v>1747000000</v>
      </c>
      <c r="K19">
        <v>2864000000</v>
      </c>
    </row>
    <row r="20" spans="1:11" x14ac:dyDescent="0.25">
      <c r="A20" t="s">
        <v>97</v>
      </c>
      <c r="B20">
        <v>257587000</v>
      </c>
      <c r="C20">
        <v>420201000</v>
      </c>
      <c r="D20">
        <v>843363000</v>
      </c>
      <c r="E20">
        <v>1641252000</v>
      </c>
      <c r="F20">
        <v>1296000000</v>
      </c>
      <c r="G20">
        <v>726000000</v>
      </c>
      <c r="H20">
        <v>752000000</v>
      </c>
      <c r="I20">
        <v>925000000</v>
      </c>
      <c r="J20">
        <v>1063000000</v>
      </c>
      <c r="K20" t="s">
        <v>49</v>
      </c>
    </row>
    <row r="21" spans="1:11" x14ac:dyDescent="0.25">
      <c r="A21" t="s">
        <v>98</v>
      </c>
      <c r="B21">
        <v>2107166000</v>
      </c>
      <c r="C21">
        <v>2811035000</v>
      </c>
      <c r="D21">
        <v>5827005000</v>
      </c>
      <c r="E21">
        <v>7674670000</v>
      </c>
      <c r="F21">
        <v>9993000000</v>
      </c>
      <c r="G21">
        <v>10667000000</v>
      </c>
      <c r="H21">
        <v>14248000000</v>
      </c>
      <c r="I21">
        <v>19705000000</v>
      </c>
      <c r="J21">
        <v>26709000000</v>
      </c>
      <c r="K21">
        <v>28748000000</v>
      </c>
    </row>
    <row r="22" spans="1:11" x14ac:dyDescent="0.25">
      <c r="A22" t="s">
        <v>99</v>
      </c>
      <c r="B22">
        <v>1876981000</v>
      </c>
      <c r="C22">
        <v>2068378000</v>
      </c>
      <c r="D22">
        <v>5879120000</v>
      </c>
      <c r="E22">
        <v>9418390000</v>
      </c>
      <c r="F22">
        <v>9404000000</v>
      </c>
      <c r="G22">
        <v>11634000000</v>
      </c>
      <c r="H22">
        <v>9607000000</v>
      </c>
      <c r="I22">
        <v>5245000000</v>
      </c>
      <c r="J22">
        <v>1597000000</v>
      </c>
      <c r="K22">
        <v>2857000000</v>
      </c>
    </row>
    <row r="23" spans="1:11" x14ac:dyDescent="0.25">
      <c r="A23" t="s">
        <v>100</v>
      </c>
      <c r="B23">
        <v>292271000</v>
      </c>
      <c r="C23">
        <v>446105000</v>
      </c>
      <c r="D23">
        <v>851790000</v>
      </c>
      <c r="E23">
        <v>1177799000</v>
      </c>
      <c r="F23">
        <v>991000000</v>
      </c>
      <c r="G23">
        <v>1207000000</v>
      </c>
      <c r="H23">
        <v>1284000000</v>
      </c>
      <c r="I23">
        <v>2052000000</v>
      </c>
      <c r="J23">
        <v>2804000000</v>
      </c>
      <c r="K23">
        <v>3251000000</v>
      </c>
    </row>
    <row r="24" spans="1:11" x14ac:dyDescent="0.25">
      <c r="A24" t="s">
        <v>101</v>
      </c>
      <c r="B24" t="s">
        <v>49</v>
      </c>
      <c r="C24" t="s">
        <v>49</v>
      </c>
      <c r="D24" t="s">
        <v>49</v>
      </c>
      <c r="E24" t="s">
        <v>49</v>
      </c>
      <c r="F24" t="s">
        <v>49</v>
      </c>
      <c r="G24">
        <v>66000000</v>
      </c>
      <c r="H24">
        <v>151000000</v>
      </c>
      <c r="I24">
        <v>24000000</v>
      </c>
      <c r="J24">
        <v>82000000</v>
      </c>
      <c r="K24" t="s">
        <v>49</v>
      </c>
    </row>
    <row r="25" spans="1:11" x14ac:dyDescent="0.25">
      <c r="A25" t="s">
        <v>102</v>
      </c>
      <c r="B25" t="s">
        <v>49</v>
      </c>
      <c r="C25" t="s">
        <v>49</v>
      </c>
      <c r="D25">
        <v>367039000</v>
      </c>
      <c r="E25">
        <v>397734000</v>
      </c>
      <c r="F25">
        <v>556000000</v>
      </c>
      <c r="G25">
        <v>643000000</v>
      </c>
      <c r="H25">
        <v>604000000</v>
      </c>
      <c r="I25">
        <v>568000000</v>
      </c>
      <c r="J25">
        <v>409000000</v>
      </c>
      <c r="K25">
        <v>242000000</v>
      </c>
    </row>
    <row r="26" spans="1:11" x14ac:dyDescent="0.25">
      <c r="A26" t="s">
        <v>103</v>
      </c>
      <c r="B26">
        <v>642539000</v>
      </c>
      <c r="C26">
        <v>1658717000</v>
      </c>
      <c r="D26">
        <v>4201036000</v>
      </c>
      <c r="E26">
        <v>4752192000</v>
      </c>
      <c r="F26">
        <v>3039000000</v>
      </c>
      <c r="G26">
        <v>2691000000</v>
      </c>
      <c r="H26">
        <v>3330000000</v>
      </c>
      <c r="I26">
        <v>3546000000</v>
      </c>
      <c r="J26">
        <v>5330000000</v>
      </c>
      <c r="K26">
        <v>8153000000</v>
      </c>
    </row>
    <row r="27" spans="1:11" x14ac:dyDescent="0.25">
      <c r="A27" t="s">
        <v>104</v>
      </c>
      <c r="B27">
        <v>2811791000</v>
      </c>
      <c r="C27">
        <v>4173200000</v>
      </c>
      <c r="D27">
        <v>11298980000</v>
      </c>
      <c r="E27">
        <v>15746120000</v>
      </c>
      <c r="F27">
        <v>13990000000</v>
      </c>
      <c r="G27">
        <v>16175000000</v>
      </c>
      <c r="H27">
        <v>14825000000</v>
      </c>
      <c r="I27">
        <v>11411000000</v>
      </c>
      <c r="J27">
        <v>10140000000</v>
      </c>
      <c r="K27">
        <v>14503000000</v>
      </c>
    </row>
    <row r="28" spans="1:11" x14ac:dyDescent="0.25">
      <c r="A28" t="s">
        <v>105</v>
      </c>
      <c r="B28">
        <v>4918957000</v>
      </c>
      <c r="C28">
        <v>6984235000</v>
      </c>
      <c r="D28">
        <v>17125990000</v>
      </c>
      <c r="E28">
        <v>23420780000</v>
      </c>
      <c r="F28">
        <v>23983000000</v>
      </c>
      <c r="G28">
        <v>26842000000</v>
      </c>
      <c r="H28">
        <v>29073000000</v>
      </c>
      <c r="I28">
        <v>31116000000</v>
      </c>
      <c r="J28">
        <v>36849000000</v>
      </c>
      <c r="K28">
        <v>43251000000</v>
      </c>
    </row>
    <row r="29" spans="1:11" x14ac:dyDescent="0.25">
      <c r="A29" t="s">
        <v>106</v>
      </c>
      <c r="B29">
        <v>2345266000</v>
      </c>
      <c r="C29">
        <v>3409452000</v>
      </c>
      <c r="D29">
        <v>7773727000</v>
      </c>
      <c r="E29">
        <v>9178024000</v>
      </c>
      <c r="F29">
        <v>10249000000</v>
      </c>
      <c r="G29">
        <v>12736000000</v>
      </c>
      <c r="H29">
        <v>27260000000</v>
      </c>
      <c r="I29">
        <v>29803000000</v>
      </c>
      <c r="J29">
        <v>32177000000</v>
      </c>
      <c r="K29">
        <v>34892000000</v>
      </c>
    </row>
    <row r="30" spans="1:11" x14ac:dyDescent="0.25">
      <c r="A30" t="s">
        <v>107</v>
      </c>
      <c r="B30">
        <v>126000</v>
      </c>
      <c r="C30">
        <v>131000</v>
      </c>
      <c r="D30">
        <v>161000</v>
      </c>
      <c r="E30">
        <v>169000</v>
      </c>
      <c r="F30">
        <v>0</v>
      </c>
      <c r="G30">
        <v>1000000</v>
      </c>
      <c r="H30">
        <v>1000000</v>
      </c>
      <c r="I30">
        <v>3000000</v>
      </c>
      <c r="J30">
        <v>3000000</v>
      </c>
      <c r="K30">
        <v>3000000</v>
      </c>
    </row>
    <row r="31" spans="1:11" x14ac:dyDescent="0.25">
      <c r="A31" t="s">
        <v>108</v>
      </c>
      <c r="B31">
        <v>-1433660000</v>
      </c>
      <c r="C31">
        <v>-2322323000</v>
      </c>
      <c r="D31">
        <v>-2997237000</v>
      </c>
      <c r="E31">
        <v>-4974299000</v>
      </c>
      <c r="F31">
        <v>-5318000000</v>
      </c>
      <c r="G31">
        <v>-6083000000</v>
      </c>
      <c r="H31">
        <v>-5399000000</v>
      </c>
      <c r="I31">
        <v>329000000</v>
      </c>
      <c r="J31">
        <v>12885000000</v>
      </c>
      <c r="K31">
        <v>27882000000</v>
      </c>
    </row>
    <row r="32" spans="1:11" x14ac:dyDescent="0.25">
      <c r="A32" t="s">
        <v>109</v>
      </c>
      <c r="B32">
        <v>911710100</v>
      </c>
      <c r="C32">
        <v>1083704000</v>
      </c>
      <c r="D32">
        <v>5538086000</v>
      </c>
      <c r="E32">
        <v>5234589000</v>
      </c>
      <c r="F32">
        <v>5757000000</v>
      </c>
      <c r="G32">
        <v>7467000000</v>
      </c>
      <c r="H32">
        <v>23075000000</v>
      </c>
      <c r="I32">
        <v>31015000000</v>
      </c>
      <c r="J32">
        <v>45489000000</v>
      </c>
      <c r="K32">
        <v>63367000000</v>
      </c>
    </row>
    <row r="33" spans="1:11" x14ac:dyDescent="0.25">
      <c r="A33" t="s">
        <v>110</v>
      </c>
      <c r="B33">
        <v>911710000</v>
      </c>
      <c r="C33">
        <v>1083704000</v>
      </c>
      <c r="D33">
        <v>5538086000</v>
      </c>
      <c r="E33">
        <v>5234588000</v>
      </c>
      <c r="F33">
        <v>5757000000</v>
      </c>
      <c r="G33">
        <v>7467000000</v>
      </c>
      <c r="H33">
        <v>23075000000</v>
      </c>
      <c r="I33">
        <v>31015000000</v>
      </c>
      <c r="J33">
        <v>45489000000</v>
      </c>
      <c r="K33">
        <v>63367000000</v>
      </c>
    </row>
    <row r="34" spans="1:11" x14ac:dyDescent="0.25">
      <c r="A34" t="s">
        <v>111</v>
      </c>
      <c r="B34">
        <v>5830667000</v>
      </c>
      <c r="C34">
        <v>8067939000</v>
      </c>
      <c r="D34">
        <v>22664080000</v>
      </c>
      <c r="E34">
        <v>28655370000</v>
      </c>
      <c r="F34">
        <v>29740000000</v>
      </c>
      <c r="G34">
        <v>34309000000</v>
      </c>
      <c r="H34">
        <v>52148000000</v>
      </c>
      <c r="I34">
        <v>62131000000</v>
      </c>
      <c r="J34">
        <v>82338000000</v>
      </c>
      <c r="K34">
        <v>106618000000</v>
      </c>
    </row>
    <row r="35" spans="1:11" x14ac:dyDescent="0.25">
      <c r="A35" t="s">
        <v>112</v>
      </c>
      <c r="B35">
        <v>1885320000</v>
      </c>
      <c r="C35">
        <v>1971375000</v>
      </c>
      <c r="D35">
        <v>2423415000</v>
      </c>
      <c r="E35">
        <v>2531955000</v>
      </c>
      <c r="F35">
        <v>2595000000</v>
      </c>
      <c r="G35">
        <v>2715000000</v>
      </c>
      <c r="H35">
        <v>2880000000</v>
      </c>
      <c r="I35">
        <v>3100000000</v>
      </c>
      <c r="J35">
        <v>3164000000</v>
      </c>
      <c r="K35">
        <v>3185000000</v>
      </c>
    </row>
    <row r="36" spans="1:11" x14ac:dyDescent="0.25">
      <c r="A36" t="s">
        <v>113</v>
      </c>
      <c r="B36">
        <v>911710000</v>
      </c>
      <c r="C36">
        <v>1070888000</v>
      </c>
      <c r="D36">
        <v>5161941000</v>
      </c>
      <c r="E36">
        <v>4812849000</v>
      </c>
      <c r="F36">
        <v>5407000000</v>
      </c>
      <c r="G36">
        <v>6930000000</v>
      </c>
      <c r="H36">
        <v>22555000000</v>
      </c>
      <c r="I36">
        <v>30558000000</v>
      </c>
      <c r="J36">
        <v>45080000000</v>
      </c>
      <c r="K36">
        <v>62936000000</v>
      </c>
    </row>
    <row r="37" spans="1:11" x14ac:dyDescent="0.25">
      <c r="A37" t="s">
        <v>114</v>
      </c>
      <c r="B37">
        <v>564420000</v>
      </c>
      <c r="C37">
        <v>1476769000</v>
      </c>
      <c r="D37">
        <v>3530532000</v>
      </c>
      <c r="E37">
        <v>6791702000</v>
      </c>
      <c r="F37">
        <v>8093000000</v>
      </c>
      <c r="G37">
        <v>7436000000</v>
      </c>
      <c r="H37">
        <v>-7318000000</v>
      </c>
      <c r="I37">
        <v>-10505000000</v>
      </c>
      <c r="J37">
        <v>-18601000000</v>
      </c>
      <c r="K37">
        <v>-26237000000</v>
      </c>
    </row>
    <row r="38" spans="1:11" x14ac:dyDescent="0.25">
      <c r="A38" t="s">
        <v>115</v>
      </c>
      <c r="B38">
        <v>2488080000</v>
      </c>
      <c r="C38">
        <v>2696305000</v>
      </c>
      <c r="D38">
        <v>7029267000</v>
      </c>
      <c r="E38">
        <v>10314939000</v>
      </c>
      <c r="F38">
        <v>11972000000</v>
      </c>
      <c r="G38">
        <v>13704000000</v>
      </c>
      <c r="H38">
        <v>12066000000</v>
      </c>
      <c r="I38">
        <v>7202000000</v>
      </c>
      <c r="J38">
        <v>3584000000</v>
      </c>
      <c r="K38">
        <v>2857000000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32"/>
  <sheetViews>
    <sheetView workbookViewId="0"/>
  </sheetViews>
  <sheetFormatPr defaultRowHeight="15" x14ac:dyDescent="0.25"/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116</v>
      </c>
      <c r="B2">
        <v>-49800000</v>
      </c>
      <c r="C2">
        <v>-61902000</v>
      </c>
      <c r="D2">
        <v>-74709000</v>
      </c>
      <c r="E2">
        <v>-107629000</v>
      </c>
      <c r="F2">
        <v>-154181000</v>
      </c>
      <c r="G2">
        <v>-184227000</v>
      </c>
      <c r="H2">
        <v>-229858000</v>
      </c>
      <c r="I2">
        <v>-320397000</v>
      </c>
      <c r="J2">
        <v>-282267000</v>
      </c>
      <c r="K2">
        <v>-293188000</v>
      </c>
      <c r="L2">
        <v>21878000</v>
      </c>
      <c r="M2">
        <v>-219469000</v>
      </c>
      <c r="N2">
        <v>-397181000</v>
      </c>
      <c r="O2">
        <v>-401427000</v>
      </c>
      <c r="P2">
        <v>-671163000</v>
      </c>
      <c r="Q2">
        <v>-771229000</v>
      </c>
      <c r="R2">
        <v>-784627000</v>
      </c>
      <c r="S2">
        <v>-742706000</v>
      </c>
      <c r="T2">
        <v>254333000</v>
      </c>
      <c r="U2">
        <v>210000000</v>
      </c>
      <c r="V2">
        <v>-668000000</v>
      </c>
      <c r="W2">
        <v>-389000000</v>
      </c>
      <c r="X2">
        <v>150000000</v>
      </c>
      <c r="Y2">
        <v>132000000</v>
      </c>
      <c r="Z2">
        <v>68000000</v>
      </c>
      <c r="AA2">
        <v>129000000</v>
      </c>
      <c r="AB2">
        <v>369000000</v>
      </c>
      <c r="AC2">
        <v>296000000</v>
      </c>
      <c r="AD2">
        <v>464000000</v>
      </c>
      <c r="AE2">
        <v>1178000000</v>
      </c>
      <c r="AF2">
        <v>1659000000</v>
      </c>
      <c r="AG2">
        <v>2343000000</v>
      </c>
      <c r="AH2">
        <v>3280000000</v>
      </c>
      <c r="AI2">
        <v>2269000000</v>
      </c>
      <c r="AJ2">
        <v>3331000000</v>
      </c>
      <c r="AK2">
        <v>3707000000</v>
      </c>
      <c r="AL2">
        <v>2539000000</v>
      </c>
      <c r="AM2">
        <v>2614000000</v>
      </c>
      <c r="AN2">
        <v>1878000000</v>
      </c>
      <c r="AO2">
        <v>7943000000</v>
      </c>
      <c r="AP2">
        <v>1144000000</v>
      </c>
    </row>
    <row r="3" spans="1:42" x14ac:dyDescent="0.25">
      <c r="A3" t="s">
        <v>117</v>
      </c>
      <c r="B3">
        <v>52761000</v>
      </c>
      <c r="C3">
        <v>78324000</v>
      </c>
      <c r="D3">
        <v>88504000</v>
      </c>
      <c r="E3">
        <v>82076000</v>
      </c>
      <c r="F3">
        <v>95053000</v>
      </c>
      <c r="G3">
        <v>107160000</v>
      </c>
      <c r="H3">
        <v>128030000</v>
      </c>
      <c r="I3">
        <v>170401000</v>
      </c>
      <c r="J3">
        <v>177073000</v>
      </c>
      <c r="K3">
        <v>204315000</v>
      </c>
      <c r="L3">
        <v>308633000</v>
      </c>
      <c r="M3">
        <v>351768000</v>
      </c>
      <c r="N3">
        <v>408349000</v>
      </c>
      <c r="O3">
        <v>424829000</v>
      </c>
      <c r="P3">
        <v>393832000</v>
      </c>
      <c r="Q3">
        <v>499990000</v>
      </c>
      <c r="R3">
        <v>455578000</v>
      </c>
      <c r="S3">
        <v>520329000</v>
      </c>
      <c r="T3">
        <v>549093000</v>
      </c>
      <c r="U3">
        <v>535000000</v>
      </c>
      <c r="V3">
        <v>508000000</v>
      </c>
      <c r="W3">
        <v>621000000</v>
      </c>
      <c r="X3">
        <v>586000000</v>
      </c>
      <c r="Y3">
        <v>439000000</v>
      </c>
      <c r="Z3">
        <v>553000000</v>
      </c>
      <c r="AA3">
        <v>567000000</v>
      </c>
      <c r="AB3">
        <v>584000000</v>
      </c>
      <c r="AC3">
        <v>618000000</v>
      </c>
      <c r="AD3">
        <v>621000000</v>
      </c>
      <c r="AE3">
        <v>681000000</v>
      </c>
      <c r="AF3">
        <v>761000000</v>
      </c>
      <c r="AG3">
        <v>848000000</v>
      </c>
      <c r="AH3">
        <v>880000000</v>
      </c>
      <c r="AI3">
        <v>922000000</v>
      </c>
      <c r="AJ3">
        <v>956000000</v>
      </c>
      <c r="AK3">
        <v>989000000</v>
      </c>
      <c r="AL3">
        <v>1046000000</v>
      </c>
      <c r="AM3">
        <v>1154000000</v>
      </c>
      <c r="AN3">
        <v>1235000000</v>
      </c>
      <c r="AO3">
        <v>1232000000</v>
      </c>
      <c r="AP3">
        <v>1246000000</v>
      </c>
    </row>
    <row r="4" spans="1:42" x14ac:dyDescent="0.25">
      <c r="A4" t="s">
        <v>118</v>
      </c>
      <c r="B4">
        <v>39268000</v>
      </c>
      <c r="C4">
        <v>47161000</v>
      </c>
      <c r="D4">
        <v>52894000</v>
      </c>
      <c r="E4">
        <v>52540000</v>
      </c>
      <c r="F4">
        <v>82519000</v>
      </c>
      <c r="G4">
        <v>47602000</v>
      </c>
      <c r="H4">
        <v>90935000</v>
      </c>
      <c r="I4">
        <v>135753000</v>
      </c>
      <c r="J4">
        <v>126618000</v>
      </c>
      <c r="K4">
        <v>79725000</v>
      </c>
      <c r="L4">
        <v>128859000</v>
      </c>
      <c r="M4">
        <v>-33913000</v>
      </c>
      <c r="N4">
        <v>181801000</v>
      </c>
      <c r="O4">
        <v>257519000</v>
      </c>
      <c r="P4">
        <v>226537000</v>
      </c>
      <c r="Q4">
        <v>284143000</v>
      </c>
      <c r="R4">
        <v>256099000</v>
      </c>
      <c r="S4">
        <v>259702000</v>
      </c>
      <c r="T4">
        <v>236199000</v>
      </c>
      <c r="U4">
        <v>291000000</v>
      </c>
      <c r="V4">
        <v>196000000</v>
      </c>
      <c r="W4">
        <v>344000000</v>
      </c>
      <c r="X4">
        <v>212000000</v>
      </c>
      <c r="Y4">
        <v>623000000</v>
      </c>
      <c r="Z4">
        <v>386000000</v>
      </c>
      <c r="AA4">
        <v>514000000</v>
      </c>
      <c r="AB4">
        <v>812000000</v>
      </c>
      <c r="AC4">
        <v>863000000</v>
      </c>
      <c r="AD4">
        <v>568000000</v>
      </c>
      <c r="AE4">
        <v>589000000</v>
      </c>
      <c r="AF4">
        <v>728000000</v>
      </c>
      <c r="AG4">
        <v>390000000</v>
      </c>
      <c r="AH4">
        <v>437000000</v>
      </c>
      <c r="AI4">
        <v>506000000</v>
      </c>
      <c r="AJ4">
        <v>582000000</v>
      </c>
      <c r="AK4">
        <v>577000000</v>
      </c>
      <c r="AL4">
        <v>403000000</v>
      </c>
      <c r="AM4">
        <v>453000000</v>
      </c>
      <c r="AN4">
        <v>610000000</v>
      </c>
      <c r="AO4">
        <v>-5603000000</v>
      </c>
      <c r="AP4">
        <v>513000000</v>
      </c>
    </row>
    <row r="5" spans="1:42" x14ac:dyDescent="0.25">
      <c r="A5" t="s">
        <v>119</v>
      </c>
      <c r="B5">
        <v>-23721000</v>
      </c>
      <c r="C5">
        <v>-24210000</v>
      </c>
      <c r="D5">
        <v>-61241000</v>
      </c>
      <c r="E5">
        <v>-74486000</v>
      </c>
      <c r="F5">
        <v>2175000</v>
      </c>
      <c r="G5">
        <v>60657000</v>
      </c>
      <c r="H5">
        <v>15541000</v>
      </c>
      <c r="I5">
        <v>-32106000</v>
      </c>
      <c r="J5">
        <v>-159327000</v>
      </c>
      <c r="K5">
        <v>157901000</v>
      </c>
      <c r="L5">
        <v>-109084000</v>
      </c>
      <c r="M5">
        <v>-106055000</v>
      </c>
      <c r="N5">
        <v>91541000</v>
      </c>
      <c r="O5">
        <v>-14498000</v>
      </c>
      <c r="P5">
        <v>-182686000</v>
      </c>
      <c r="Q5">
        <v>80643000</v>
      </c>
      <c r="R5">
        <v>-169142000</v>
      </c>
      <c r="S5">
        <v>70633000</v>
      </c>
      <c r="T5">
        <v>-587491000</v>
      </c>
      <c r="U5">
        <v>189000000</v>
      </c>
      <c r="V5">
        <v>-100000000</v>
      </c>
      <c r="W5">
        <v>-68000000</v>
      </c>
      <c r="X5">
        <v>18000000</v>
      </c>
      <c r="Y5">
        <v>-217000000</v>
      </c>
      <c r="Z5">
        <v>-14000000</v>
      </c>
      <c r="AA5">
        <v>-222000000</v>
      </c>
      <c r="AB5">
        <v>-314000000</v>
      </c>
      <c r="AC5">
        <v>-102000000</v>
      </c>
      <c r="AD5">
        <v>-24000000</v>
      </c>
      <c r="AE5">
        <v>-259000000</v>
      </c>
      <c r="AF5">
        <v>135000000</v>
      </c>
      <c r="AG5">
        <v>18000000</v>
      </c>
      <c r="AH5">
        <v>-409000000</v>
      </c>
      <c r="AI5">
        <v>176000000</v>
      </c>
      <c r="AJ5">
        <v>-193000000</v>
      </c>
      <c r="AK5">
        <v>-698000000</v>
      </c>
      <c r="AL5">
        <v>-32000000</v>
      </c>
      <c r="AM5">
        <v>-472000000</v>
      </c>
      <c r="AN5">
        <v>881000000</v>
      </c>
      <c r="AO5">
        <v>-963000000</v>
      </c>
      <c r="AP5">
        <v>-422000000</v>
      </c>
    </row>
    <row r="6" spans="1:42" x14ac:dyDescent="0.25">
      <c r="A6" t="s">
        <v>120</v>
      </c>
      <c r="B6">
        <v>-198594000</v>
      </c>
      <c r="C6">
        <v>-259538000</v>
      </c>
      <c r="D6">
        <v>-214531000</v>
      </c>
      <c r="E6">
        <v>-377601000</v>
      </c>
      <c r="F6">
        <v>-307209000</v>
      </c>
      <c r="G6">
        <v>-399011000</v>
      </c>
      <c r="H6">
        <v>-385162000</v>
      </c>
      <c r="I6">
        <v>722018000</v>
      </c>
      <c r="J6">
        <v>-512671000</v>
      </c>
      <c r="K6">
        <v>-705260000</v>
      </c>
      <c r="L6">
        <v>872600000</v>
      </c>
      <c r="M6">
        <v>-287536000</v>
      </c>
      <c r="N6">
        <v>-124514000</v>
      </c>
      <c r="O6">
        <v>-269188000</v>
      </c>
      <c r="P6">
        <v>-25268000</v>
      </c>
      <c r="Q6">
        <v>239970000</v>
      </c>
      <c r="R6">
        <v>-322081000</v>
      </c>
      <c r="S6">
        <v>-733475000</v>
      </c>
      <c r="T6">
        <v>-55444000</v>
      </c>
      <c r="U6">
        <v>88000000</v>
      </c>
      <c r="V6">
        <v>-809000000</v>
      </c>
      <c r="W6">
        <v>457000000</v>
      </c>
      <c r="X6">
        <v>-133000000</v>
      </c>
      <c r="Y6">
        <v>56000000</v>
      </c>
      <c r="Z6">
        <v>-981000000</v>
      </c>
      <c r="AA6">
        <v>446000000</v>
      </c>
      <c r="AB6">
        <v>-67000000</v>
      </c>
      <c r="AC6">
        <v>180000000</v>
      </c>
      <c r="AD6">
        <v>-106000000</v>
      </c>
      <c r="AE6">
        <v>-581000000</v>
      </c>
      <c r="AF6">
        <v>-488000000</v>
      </c>
      <c r="AG6">
        <v>-534000000</v>
      </c>
      <c r="AH6">
        <v>-633000000</v>
      </c>
      <c r="AI6">
        <v>-1559000000</v>
      </c>
      <c r="AJ6">
        <v>-2300000000</v>
      </c>
      <c r="AK6">
        <v>-1973000000</v>
      </c>
      <c r="AL6">
        <v>-1540000000</v>
      </c>
      <c r="AM6">
        <v>-576000000</v>
      </c>
      <c r="AN6">
        <v>163000000</v>
      </c>
      <c r="AO6">
        <v>758000000</v>
      </c>
      <c r="AP6">
        <v>-2697000000</v>
      </c>
    </row>
    <row r="7" spans="1:42" x14ac:dyDescent="0.25">
      <c r="A7" t="s">
        <v>121</v>
      </c>
      <c r="B7">
        <v>78257000</v>
      </c>
      <c r="C7">
        <v>107454000</v>
      </c>
      <c r="D7">
        <v>68184000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 t="s">
        <v>49</v>
      </c>
      <c r="AG7" t="s">
        <v>49</v>
      </c>
      <c r="AH7" t="s">
        <v>49</v>
      </c>
      <c r="AI7" t="s">
        <v>49</v>
      </c>
      <c r="AJ7" t="s">
        <v>49</v>
      </c>
      <c r="AK7" t="s">
        <v>49</v>
      </c>
      <c r="AL7" t="s">
        <v>49</v>
      </c>
      <c r="AM7" t="s">
        <v>49</v>
      </c>
      <c r="AN7" t="s">
        <v>49</v>
      </c>
      <c r="AO7" t="s">
        <v>49</v>
      </c>
      <c r="AP7" t="s">
        <v>49</v>
      </c>
    </row>
    <row r="8" spans="1:42" x14ac:dyDescent="0.25">
      <c r="A8" t="s">
        <v>122</v>
      </c>
      <c r="B8">
        <v>19280000</v>
      </c>
      <c r="C8" t="s">
        <v>49</v>
      </c>
      <c r="D8" t="s">
        <v>49</v>
      </c>
      <c r="E8">
        <v>414856000</v>
      </c>
      <c r="F8">
        <v>47493000</v>
      </c>
      <c r="G8">
        <v>13768000</v>
      </c>
      <c r="H8">
        <v>27977000</v>
      </c>
      <c r="I8">
        <v>174107000</v>
      </c>
      <c r="J8">
        <v>60593000</v>
      </c>
      <c r="K8">
        <v>152356000</v>
      </c>
      <c r="L8">
        <v>484579000</v>
      </c>
      <c r="M8">
        <v>53112000</v>
      </c>
      <c r="N8">
        <v>2531000</v>
      </c>
      <c r="O8">
        <v>10703000</v>
      </c>
      <c r="P8">
        <v>157092000</v>
      </c>
      <c r="Q8">
        <v>217674000</v>
      </c>
      <c r="R8">
        <v>317983000</v>
      </c>
      <c r="S8">
        <v>591737000</v>
      </c>
      <c r="T8">
        <v>718280000</v>
      </c>
      <c r="U8">
        <v>169000000</v>
      </c>
      <c r="V8">
        <v>-41000000</v>
      </c>
      <c r="W8">
        <v>128000000</v>
      </c>
      <c r="X8">
        <v>56000000</v>
      </c>
      <c r="Y8">
        <v>503000000</v>
      </c>
      <c r="Z8">
        <v>-265000000</v>
      </c>
      <c r="AA8">
        <v>-107000000</v>
      </c>
      <c r="AB8">
        <v>1137000000</v>
      </c>
      <c r="AC8">
        <v>1337000000</v>
      </c>
      <c r="AD8">
        <v>672000000</v>
      </c>
      <c r="AE8">
        <v>920000000</v>
      </c>
      <c r="AF8">
        <v>1172000000</v>
      </c>
      <c r="AG8">
        <v>2603000000</v>
      </c>
      <c r="AH8">
        <v>997000000</v>
      </c>
      <c r="AI8">
        <v>409000000</v>
      </c>
      <c r="AJ8">
        <v>3253000000</v>
      </c>
      <c r="AK8">
        <v>3370000000</v>
      </c>
      <c r="AL8">
        <v>1403000000</v>
      </c>
      <c r="AM8">
        <v>-469000000</v>
      </c>
      <c r="AN8">
        <v>-958000000</v>
      </c>
      <c r="AO8">
        <v>2629000000</v>
      </c>
      <c r="AP8">
        <v>1247000000</v>
      </c>
    </row>
    <row r="9" spans="1:42" x14ac:dyDescent="0.25">
      <c r="A9" t="s">
        <v>123</v>
      </c>
      <c r="B9">
        <v>141272000</v>
      </c>
      <c r="C9">
        <v>130329000</v>
      </c>
      <c r="D9">
        <v>112903000</v>
      </c>
      <c r="E9">
        <v>177737000</v>
      </c>
      <c r="F9">
        <v>102356000</v>
      </c>
      <c r="G9">
        <v>194535000</v>
      </c>
      <c r="H9">
        <v>149197000</v>
      </c>
      <c r="I9">
        <v>-879625000</v>
      </c>
      <c r="J9">
        <v>340376000</v>
      </c>
      <c r="K9">
        <v>554487000</v>
      </c>
      <c r="L9">
        <v>-1283816000</v>
      </c>
      <c r="M9">
        <v>-206116000</v>
      </c>
      <c r="N9">
        <v>-232338000</v>
      </c>
      <c r="O9">
        <v>-208110000</v>
      </c>
      <c r="P9">
        <v>-198906000</v>
      </c>
      <c r="Q9">
        <v>-41646000</v>
      </c>
      <c r="R9">
        <v>-152186000</v>
      </c>
      <c r="S9">
        <v>-95884000</v>
      </c>
      <c r="T9">
        <v>276070000</v>
      </c>
      <c r="U9">
        <v>-247000000</v>
      </c>
      <c r="V9">
        <v>274000000</v>
      </c>
      <c r="W9">
        <v>-229000000</v>
      </c>
      <c r="X9">
        <v>-133000000</v>
      </c>
      <c r="Y9">
        <v>-111000000</v>
      </c>
      <c r="Z9">
        <v>-187000000</v>
      </c>
      <c r="AA9">
        <v>-363000000</v>
      </c>
      <c r="AB9">
        <v>-121000000</v>
      </c>
      <c r="AC9">
        <v>-173000000</v>
      </c>
      <c r="AD9">
        <v>-554000000</v>
      </c>
      <c r="AE9">
        <v>-404000000</v>
      </c>
      <c r="AF9">
        <v>-820000000</v>
      </c>
      <c r="AG9">
        <v>-1083000000</v>
      </c>
      <c r="AH9">
        <v>-557000000</v>
      </c>
      <c r="AI9">
        <v>-372000000</v>
      </c>
      <c r="AJ9">
        <v>-529000000</v>
      </c>
      <c r="AK9">
        <v>-2694000000</v>
      </c>
      <c r="AL9">
        <v>-1306000000</v>
      </c>
      <c r="AM9">
        <v>361000000</v>
      </c>
      <c r="AN9">
        <v>-501000000</v>
      </c>
      <c r="AO9">
        <v>-1626000000</v>
      </c>
      <c r="AP9">
        <v>-789000000</v>
      </c>
    </row>
    <row r="10" spans="1:42" x14ac:dyDescent="0.25">
      <c r="A10" t="s">
        <v>124</v>
      </c>
      <c r="B10">
        <v>58723000</v>
      </c>
      <c r="C10">
        <v>-1662000</v>
      </c>
      <c r="D10">
        <v>-27996000</v>
      </c>
      <c r="E10">
        <v>-86402000</v>
      </c>
      <c r="F10">
        <v>-131794000</v>
      </c>
      <c r="G10">
        <v>-159516000</v>
      </c>
      <c r="H10">
        <v>-203340000</v>
      </c>
      <c r="I10">
        <v>-29849000</v>
      </c>
      <c r="J10">
        <v>-249605000</v>
      </c>
      <c r="K10">
        <v>150336000</v>
      </c>
      <c r="L10">
        <v>423649000</v>
      </c>
      <c r="M10">
        <v>-448209000</v>
      </c>
      <c r="N10">
        <v>-69811000</v>
      </c>
      <c r="O10">
        <v>-200172000</v>
      </c>
      <c r="P10">
        <v>-300562000</v>
      </c>
      <c r="Q10">
        <v>509545000</v>
      </c>
      <c r="R10">
        <v>-398376000</v>
      </c>
      <c r="S10">
        <v>-129664000</v>
      </c>
      <c r="T10">
        <v>1391040000</v>
      </c>
      <c r="U10">
        <v>1235000000</v>
      </c>
      <c r="V10">
        <v>-640000000</v>
      </c>
      <c r="W10">
        <v>864000000</v>
      </c>
      <c r="X10">
        <v>756000000</v>
      </c>
      <c r="Y10">
        <v>1425000000</v>
      </c>
      <c r="Z10">
        <v>-440000000</v>
      </c>
      <c r="AA10">
        <v>964000000</v>
      </c>
      <c r="AB10">
        <v>2400000000</v>
      </c>
      <c r="AC10">
        <v>3019000000</v>
      </c>
      <c r="AD10">
        <v>1641000000</v>
      </c>
      <c r="AE10">
        <v>2124000000</v>
      </c>
      <c r="AF10">
        <v>3147000000</v>
      </c>
      <c r="AG10">
        <v>4585000000</v>
      </c>
      <c r="AH10">
        <v>3995000000</v>
      </c>
      <c r="AI10">
        <v>2351000000</v>
      </c>
      <c r="AJ10">
        <v>5100000000</v>
      </c>
      <c r="AK10">
        <v>3278000000</v>
      </c>
      <c r="AL10">
        <v>2513000000</v>
      </c>
      <c r="AM10">
        <v>3065000000</v>
      </c>
      <c r="AN10">
        <v>3308000000</v>
      </c>
      <c r="AO10">
        <v>4370000000</v>
      </c>
      <c r="AP10">
        <v>242000000</v>
      </c>
    </row>
    <row r="11" spans="1:42" x14ac:dyDescent="0.25">
      <c r="A11" t="s">
        <v>125</v>
      </c>
      <c r="B11">
        <v>-141364000</v>
      </c>
      <c r="C11">
        <v>-175685000</v>
      </c>
      <c r="D11">
        <v>-284175000</v>
      </c>
      <c r="E11">
        <v>-368661000</v>
      </c>
      <c r="F11">
        <v>-426060000</v>
      </c>
      <c r="G11">
        <v>-405165000</v>
      </c>
      <c r="H11">
        <v>-392403000</v>
      </c>
      <c r="I11">
        <v>-411222000</v>
      </c>
      <c r="J11">
        <v>-216859000</v>
      </c>
      <c r="K11">
        <v>-294720000</v>
      </c>
      <c r="L11">
        <v>-247611000</v>
      </c>
      <c r="M11">
        <v>-521612000</v>
      </c>
      <c r="N11">
        <v>-552624000</v>
      </c>
      <c r="O11">
        <v>-959068000</v>
      </c>
      <c r="P11">
        <v>-1116434000</v>
      </c>
      <c r="Q11">
        <v>-786874000</v>
      </c>
      <c r="R11">
        <v>-655662000</v>
      </c>
      <c r="S11">
        <v>-609813000</v>
      </c>
      <c r="T11">
        <v>-510525000</v>
      </c>
      <c r="U11">
        <v>-325000000</v>
      </c>
      <c r="V11">
        <v>-280000000</v>
      </c>
      <c r="W11">
        <v>-250000000</v>
      </c>
      <c r="X11">
        <v>-385000000</v>
      </c>
      <c r="Y11">
        <v>-412000000</v>
      </c>
      <c r="Z11">
        <v>-455000000</v>
      </c>
      <c r="AA11">
        <v>-546000000</v>
      </c>
      <c r="AB11">
        <v>-1005000000</v>
      </c>
      <c r="AC11">
        <v>-1151000000</v>
      </c>
      <c r="AD11">
        <v>-2576000000</v>
      </c>
      <c r="AE11">
        <v>-1505000000</v>
      </c>
      <c r="AF11">
        <v>-1819000000</v>
      </c>
      <c r="AG11">
        <v>-1810000000</v>
      </c>
      <c r="AH11">
        <v>-1767000000</v>
      </c>
      <c r="AI11">
        <v>-794000000</v>
      </c>
      <c r="AJ11">
        <v>-1803000000</v>
      </c>
      <c r="AK11">
        <v>-1858000000</v>
      </c>
      <c r="AL11">
        <v>-2072000000</v>
      </c>
      <c r="AM11">
        <v>-2060000000</v>
      </c>
      <c r="AN11">
        <v>-2460000000</v>
      </c>
      <c r="AO11">
        <v>-2306000000</v>
      </c>
      <c r="AP11">
        <v>-2773000000</v>
      </c>
    </row>
    <row r="12" spans="1:42" x14ac:dyDescent="0.25">
      <c r="A12" t="s">
        <v>126</v>
      </c>
      <c r="B12" t="s">
        <v>49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>
        <v>0</v>
      </c>
      <c r="U12" t="s">
        <v>49</v>
      </c>
      <c r="V12" t="s">
        <v>49</v>
      </c>
      <c r="W12">
        <v>-5000000</v>
      </c>
      <c r="X12">
        <v>0</v>
      </c>
      <c r="Y12">
        <v>0</v>
      </c>
      <c r="Z12" t="s">
        <v>49</v>
      </c>
      <c r="AA12" t="s">
        <v>49</v>
      </c>
      <c r="AB12">
        <v>-5000000</v>
      </c>
      <c r="AC12">
        <v>-5000000</v>
      </c>
      <c r="AD12" t="s">
        <v>49</v>
      </c>
      <c r="AE12" t="s">
        <v>49</v>
      </c>
      <c r="AF12">
        <v>0</v>
      </c>
      <c r="AG12" t="s">
        <v>49</v>
      </c>
      <c r="AH12">
        <v>-9000000</v>
      </c>
      <c r="AI12">
        <v>0</v>
      </c>
      <c r="AJ12">
        <v>0</v>
      </c>
      <c r="AK12">
        <v>0</v>
      </c>
      <c r="AL12">
        <v>0</v>
      </c>
      <c r="AM12" t="s">
        <v>49</v>
      </c>
      <c r="AN12" t="s">
        <v>49</v>
      </c>
      <c r="AO12" t="s">
        <v>49</v>
      </c>
      <c r="AP12" t="s">
        <v>49</v>
      </c>
    </row>
    <row r="13" spans="1:42" x14ac:dyDescent="0.25">
      <c r="A13" t="s">
        <v>127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>
        <v>-12260000</v>
      </c>
      <c r="H13">
        <v>0</v>
      </c>
      <c r="I13">
        <v>0</v>
      </c>
      <c r="J13" t="s">
        <v>49</v>
      </c>
      <c r="K13" t="s">
        <v>49</v>
      </c>
      <c r="L13" t="s">
        <v>49</v>
      </c>
      <c r="M13">
        <v>342719000</v>
      </c>
      <c r="N13">
        <v>-109147000</v>
      </c>
      <c r="O13">
        <v>0</v>
      </c>
      <c r="P13">
        <v>0</v>
      </c>
      <c r="Q13">
        <v>-5853000</v>
      </c>
      <c r="R13" t="s">
        <v>49</v>
      </c>
      <c r="S13">
        <v>-5604000</v>
      </c>
      <c r="T13">
        <v>-1396000</v>
      </c>
      <c r="U13">
        <v>-11000000</v>
      </c>
      <c r="V13">
        <v>-1000000</v>
      </c>
      <c r="W13">
        <v>32000000</v>
      </c>
      <c r="X13">
        <v>-76000000</v>
      </c>
      <c r="Y13">
        <v>0</v>
      </c>
      <c r="Z13" t="s">
        <v>49</v>
      </c>
      <c r="AA13" t="s">
        <v>49</v>
      </c>
      <c r="AB13">
        <v>-13000000</v>
      </c>
      <c r="AC13">
        <v>0</v>
      </c>
      <c r="AD13" t="s">
        <v>49</v>
      </c>
      <c r="AE13" t="s">
        <v>49</v>
      </c>
      <c r="AF13" t="s">
        <v>49</v>
      </c>
      <c r="AG13" t="s">
        <v>49</v>
      </c>
      <c r="AH13">
        <v>-6000000</v>
      </c>
      <c r="AI13">
        <v>-13000000</v>
      </c>
      <c r="AJ13" t="s">
        <v>49</v>
      </c>
      <c r="AK13">
        <v>-26000000</v>
      </c>
      <c r="AL13">
        <v>-7000000</v>
      </c>
      <c r="AM13">
        <v>-76000000</v>
      </c>
      <c r="AN13">
        <v>12000000</v>
      </c>
      <c r="AO13">
        <v>0</v>
      </c>
      <c r="AP13" t="s">
        <v>49</v>
      </c>
    </row>
    <row r="14" spans="1:42" x14ac:dyDescent="0.25">
      <c r="A14" t="s">
        <v>128</v>
      </c>
      <c r="B14">
        <v>-189111000</v>
      </c>
      <c r="C14">
        <v>177974000</v>
      </c>
      <c r="D14">
        <v>-5563000</v>
      </c>
      <c r="E14">
        <v>-10000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>
        <v>16667000</v>
      </c>
      <c r="L14">
        <v>0</v>
      </c>
      <c r="M14">
        <v>0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>
        <v>-30000000</v>
      </c>
      <c r="AG14">
        <v>-102000000</v>
      </c>
      <c r="AH14">
        <v>-386000000</v>
      </c>
      <c r="AI14">
        <v>-90000000</v>
      </c>
      <c r="AJ14">
        <v>-988000000</v>
      </c>
      <c r="AK14">
        <v>-4349000000</v>
      </c>
      <c r="AL14">
        <v>-411000000</v>
      </c>
      <c r="AM14">
        <v>-1536000000</v>
      </c>
      <c r="AN14">
        <v>-2315000000</v>
      </c>
      <c r="AO14">
        <v>-2497000000</v>
      </c>
      <c r="AP14">
        <v>-2307000000</v>
      </c>
    </row>
    <row r="15" spans="1:42" x14ac:dyDescent="0.25">
      <c r="A15" t="s">
        <v>129</v>
      </c>
      <c r="B15" t="s">
        <v>49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49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49</v>
      </c>
      <c r="AM15">
        <v>138000000</v>
      </c>
      <c r="AN15">
        <v>0</v>
      </c>
      <c r="AO15">
        <v>0</v>
      </c>
      <c r="AP15" t="s">
        <v>49</v>
      </c>
    </row>
    <row r="16" spans="1:42" x14ac:dyDescent="0.25">
      <c r="A16" t="s">
        <v>130</v>
      </c>
      <c r="B16">
        <v>1295000</v>
      </c>
      <c r="C16">
        <v>321000</v>
      </c>
      <c r="D16">
        <v>-1905000</v>
      </c>
      <c r="E16">
        <v>-3560000</v>
      </c>
      <c r="F16">
        <v>-6284000</v>
      </c>
      <c r="G16">
        <v>-5412000</v>
      </c>
      <c r="H16">
        <v>-11687000</v>
      </c>
      <c r="I16">
        <v>-3058000</v>
      </c>
      <c r="J16">
        <v>-16960000</v>
      </c>
      <c r="K16">
        <v>-41801000</v>
      </c>
      <c r="L16">
        <v>-20395000</v>
      </c>
      <c r="M16">
        <v>-80513000</v>
      </c>
      <c r="N16">
        <v>-219948000</v>
      </c>
      <c r="O16">
        <v>-198844000</v>
      </c>
      <c r="P16">
        <v>-128293000</v>
      </c>
      <c r="Q16">
        <v>-118915000</v>
      </c>
      <c r="R16">
        <v>-72975000</v>
      </c>
      <c r="S16">
        <v>-67400000</v>
      </c>
      <c r="T16">
        <v>-48625000</v>
      </c>
      <c r="U16">
        <v>-29000000</v>
      </c>
      <c r="V16">
        <v>-25000000</v>
      </c>
      <c r="W16">
        <v>-18000000</v>
      </c>
      <c r="X16">
        <v>-25000000</v>
      </c>
      <c r="Y16">
        <v>9000000</v>
      </c>
      <c r="Z16">
        <v>-25000000</v>
      </c>
      <c r="AA16">
        <v>-20000000</v>
      </c>
      <c r="AB16">
        <v>-16000000</v>
      </c>
      <c r="AC16">
        <v>109000000</v>
      </c>
      <c r="AD16">
        <v>-6000000</v>
      </c>
      <c r="AE16">
        <v>-10000000</v>
      </c>
      <c r="AF16">
        <v>-6000000</v>
      </c>
      <c r="AG16">
        <v>-4000000</v>
      </c>
      <c r="AH16">
        <v>-5000000</v>
      </c>
      <c r="AI16">
        <v>0</v>
      </c>
      <c r="AJ16">
        <v>0</v>
      </c>
      <c r="AK16">
        <v>76000000</v>
      </c>
      <c r="AL16">
        <v>-1000000</v>
      </c>
      <c r="AM16">
        <v>0</v>
      </c>
      <c r="AN16">
        <v>-38000000</v>
      </c>
      <c r="AO16">
        <v>-1000000</v>
      </c>
      <c r="AP16">
        <v>-4000000</v>
      </c>
    </row>
    <row r="17" spans="1:42" x14ac:dyDescent="0.25">
      <c r="A17" t="s">
        <v>131</v>
      </c>
      <c r="B17">
        <v>-329180000</v>
      </c>
      <c r="C17">
        <v>2610000</v>
      </c>
      <c r="D17">
        <v>-291643000</v>
      </c>
      <c r="E17">
        <v>-372231000</v>
      </c>
      <c r="F17">
        <v>-432344000</v>
      </c>
      <c r="G17">
        <v>-422837000</v>
      </c>
      <c r="H17">
        <v>-404090000</v>
      </c>
      <c r="I17">
        <v>-414280000</v>
      </c>
      <c r="J17">
        <v>-233819000</v>
      </c>
      <c r="K17">
        <v>-319854000</v>
      </c>
      <c r="L17">
        <v>-268006000</v>
      </c>
      <c r="M17">
        <v>-259406000</v>
      </c>
      <c r="N17">
        <v>-881719000</v>
      </c>
      <c r="O17">
        <v>-1157912000</v>
      </c>
      <c r="P17">
        <v>-1244727000</v>
      </c>
      <c r="Q17">
        <v>-911642000</v>
      </c>
      <c r="R17">
        <v>-728637000</v>
      </c>
      <c r="S17">
        <v>-682817000</v>
      </c>
      <c r="T17">
        <v>-560546000</v>
      </c>
      <c r="U17">
        <v>-365000000</v>
      </c>
      <c r="V17">
        <v>-306000000</v>
      </c>
      <c r="W17">
        <v>-241000000</v>
      </c>
      <c r="X17">
        <v>-486000000</v>
      </c>
      <c r="Y17">
        <v>-403000000</v>
      </c>
      <c r="Z17">
        <v>-480000000</v>
      </c>
      <c r="AA17">
        <v>-566000000</v>
      </c>
      <c r="AB17">
        <v>-1039000000</v>
      </c>
      <c r="AC17">
        <v>-1047000000</v>
      </c>
      <c r="AD17">
        <v>-2582000000</v>
      </c>
      <c r="AE17">
        <v>-1515000000</v>
      </c>
      <c r="AF17">
        <v>-1855000000</v>
      </c>
      <c r="AG17">
        <v>-1916000000</v>
      </c>
      <c r="AH17">
        <v>-2167000000</v>
      </c>
      <c r="AI17">
        <v>-884000000</v>
      </c>
      <c r="AJ17">
        <v>-2791000000</v>
      </c>
      <c r="AK17">
        <v>-6131000000</v>
      </c>
      <c r="AL17">
        <v>-2484000000</v>
      </c>
      <c r="AM17">
        <v>-3534000000</v>
      </c>
      <c r="AN17">
        <v>-4762000000</v>
      </c>
      <c r="AO17">
        <v>-4804000000</v>
      </c>
      <c r="AP17">
        <v>-5084000000</v>
      </c>
    </row>
    <row r="18" spans="1:42" x14ac:dyDescent="0.25">
      <c r="A18" t="s">
        <v>132</v>
      </c>
      <c r="B18">
        <v>1997455000</v>
      </c>
      <c r="C18">
        <v>296899000</v>
      </c>
      <c r="D18">
        <v>-217324000</v>
      </c>
      <c r="E18">
        <v>-388366000</v>
      </c>
      <c r="F18">
        <v>151896000</v>
      </c>
      <c r="G18">
        <v>198984000</v>
      </c>
      <c r="H18">
        <v>120137000</v>
      </c>
      <c r="I18">
        <v>212920000</v>
      </c>
      <c r="J18">
        <v>663635000</v>
      </c>
      <c r="K18">
        <v>231937000</v>
      </c>
      <c r="L18">
        <v>-361546000</v>
      </c>
      <c r="M18">
        <v>1184164000</v>
      </c>
      <c r="N18">
        <v>1021171000</v>
      </c>
      <c r="O18">
        <v>156695000</v>
      </c>
      <c r="P18">
        <v>2231737000</v>
      </c>
      <c r="Q18">
        <v>58397000</v>
      </c>
      <c r="R18">
        <v>262713900</v>
      </c>
      <c r="S18">
        <v>245597100</v>
      </c>
      <c r="T18">
        <v>-221311000</v>
      </c>
      <c r="U18">
        <v>-198000000</v>
      </c>
      <c r="V18">
        <v>-677000000</v>
      </c>
      <c r="W18">
        <v>1147000000</v>
      </c>
      <c r="X18">
        <v>47000000</v>
      </c>
      <c r="Y18">
        <v>-195000000</v>
      </c>
      <c r="Z18">
        <v>287000000</v>
      </c>
      <c r="AA18">
        <v>111000000</v>
      </c>
      <c r="AB18">
        <v>-581000000</v>
      </c>
      <c r="AC18">
        <v>-2305000000</v>
      </c>
      <c r="AD18">
        <v>-1162000000</v>
      </c>
      <c r="AE18">
        <v>-1588000000</v>
      </c>
      <c r="AF18">
        <v>-1526000000</v>
      </c>
      <c r="AG18">
        <v>-1456000000</v>
      </c>
      <c r="AH18">
        <v>-2068000000</v>
      </c>
      <c r="AI18">
        <v>-402000000</v>
      </c>
      <c r="AJ18">
        <v>-899000000</v>
      </c>
      <c r="AK18">
        <v>-497000000</v>
      </c>
      <c r="AL18">
        <v>-408000000</v>
      </c>
      <c r="AM18">
        <v>-357000000</v>
      </c>
      <c r="AN18">
        <v>2064000000</v>
      </c>
      <c r="AO18">
        <v>817000000</v>
      </c>
      <c r="AP18">
        <v>79000000</v>
      </c>
    </row>
    <row r="19" spans="1:42" x14ac:dyDescent="0.25">
      <c r="A19" t="s">
        <v>133</v>
      </c>
      <c r="B19">
        <v>374126000</v>
      </c>
      <c r="C19">
        <v>68149000</v>
      </c>
      <c r="D19">
        <v>-352350000</v>
      </c>
      <c r="E19">
        <v>399690000</v>
      </c>
      <c r="F19">
        <v>35218000</v>
      </c>
      <c r="G19">
        <v>23653000</v>
      </c>
      <c r="H19">
        <v>785155000</v>
      </c>
      <c r="I19">
        <v>12585000</v>
      </c>
      <c r="J19">
        <v>52838000</v>
      </c>
      <c r="K19">
        <v>1759374000</v>
      </c>
      <c r="L19">
        <v>42983000</v>
      </c>
      <c r="M19">
        <v>10356000</v>
      </c>
      <c r="N19">
        <v>510365000</v>
      </c>
      <c r="O19">
        <v>-106587000</v>
      </c>
      <c r="P19">
        <v>69070000</v>
      </c>
      <c r="Q19">
        <v>9152000</v>
      </c>
      <c r="R19">
        <v>94018000</v>
      </c>
      <c r="S19">
        <v>31053000</v>
      </c>
      <c r="T19">
        <v>94929000</v>
      </c>
      <c r="U19">
        <v>76000000</v>
      </c>
      <c r="V19">
        <v>78000000</v>
      </c>
      <c r="W19">
        <v>1040000000</v>
      </c>
      <c r="X19">
        <v>71000000</v>
      </c>
      <c r="Y19">
        <v>96000000</v>
      </c>
      <c r="Z19">
        <v>2469000000</v>
      </c>
      <c r="AA19">
        <v>57000000</v>
      </c>
      <c r="AB19">
        <v>5117000000</v>
      </c>
      <c r="AC19">
        <v>5043000000</v>
      </c>
      <c r="AD19">
        <v>183000000</v>
      </c>
      <c r="AE19">
        <v>70000000</v>
      </c>
      <c r="AF19">
        <v>192000000</v>
      </c>
      <c r="AG19">
        <v>262000000</v>
      </c>
      <c r="AH19">
        <v>202000000</v>
      </c>
      <c r="AI19">
        <v>43000000</v>
      </c>
      <c r="AJ19">
        <v>229000000</v>
      </c>
      <c r="AK19">
        <v>67000000</v>
      </c>
      <c r="AL19">
        <v>231000000</v>
      </c>
      <c r="AM19">
        <v>63000000</v>
      </c>
      <c r="AN19">
        <v>254000000</v>
      </c>
      <c r="AO19">
        <v>152000000</v>
      </c>
      <c r="AP19">
        <v>251000000</v>
      </c>
    </row>
    <row r="20" spans="1:42" x14ac:dyDescent="0.25">
      <c r="A20" t="s">
        <v>134</v>
      </c>
      <c r="B20">
        <v>-555022000</v>
      </c>
      <c r="C20">
        <v>-83556000</v>
      </c>
      <c r="D20">
        <v>603428000</v>
      </c>
      <c r="E20">
        <v>1000</v>
      </c>
      <c r="F20">
        <v>-958000</v>
      </c>
      <c r="G20">
        <v>-4286000</v>
      </c>
      <c r="H20">
        <v>-11314000</v>
      </c>
      <c r="I20">
        <v>-467000</v>
      </c>
      <c r="J20">
        <v>-1038000</v>
      </c>
      <c r="K20">
        <v>-14727000</v>
      </c>
      <c r="L20">
        <v>-2307000</v>
      </c>
      <c r="M20">
        <v>178307000</v>
      </c>
      <c r="N20">
        <v>67213000</v>
      </c>
      <c r="O20">
        <v>378659000</v>
      </c>
      <c r="P20">
        <v>-199301000</v>
      </c>
      <c r="Q20">
        <v>218429000</v>
      </c>
      <c r="R20">
        <v>14928000</v>
      </c>
      <c r="S20">
        <v>121972000</v>
      </c>
      <c r="T20">
        <v>42100000</v>
      </c>
      <c r="U20">
        <v>10000000</v>
      </c>
      <c r="V20">
        <v>-54000000</v>
      </c>
      <c r="W20">
        <v>-44000000</v>
      </c>
      <c r="X20">
        <v>0</v>
      </c>
      <c r="Y20">
        <v>20000000</v>
      </c>
      <c r="Z20">
        <v>-48000000</v>
      </c>
      <c r="AA20">
        <v>-45000000</v>
      </c>
      <c r="AB20">
        <v>-86000000</v>
      </c>
      <c r="AC20">
        <v>-46000000</v>
      </c>
      <c r="AD20">
        <v>-37000000</v>
      </c>
      <c r="AE20">
        <v>-31000000</v>
      </c>
      <c r="AF20">
        <v>-47000000</v>
      </c>
      <c r="AG20">
        <v>-63000000</v>
      </c>
      <c r="AH20">
        <v>-48000000</v>
      </c>
      <c r="AI20">
        <v>-47000000</v>
      </c>
      <c r="AJ20">
        <v>-42000000</v>
      </c>
      <c r="AK20">
        <v>-65000000</v>
      </c>
      <c r="AL20">
        <v>-56000000</v>
      </c>
      <c r="AM20">
        <v>-34000000</v>
      </c>
      <c r="AN20">
        <v>-55000000</v>
      </c>
      <c r="AO20">
        <v>-82000000</v>
      </c>
      <c r="AP20">
        <v>-134000000</v>
      </c>
    </row>
    <row r="21" spans="1:42" x14ac:dyDescent="0.25">
      <c r="A21" t="s">
        <v>135</v>
      </c>
      <c r="B21">
        <v>1816559000</v>
      </c>
      <c r="C21">
        <v>281492000</v>
      </c>
      <c r="D21">
        <v>33754000</v>
      </c>
      <c r="E21">
        <v>11325000</v>
      </c>
      <c r="F21">
        <v>186156000</v>
      </c>
      <c r="G21">
        <v>218351000</v>
      </c>
      <c r="H21">
        <v>893978000</v>
      </c>
      <c r="I21">
        <v>225038000</v>
      </c>
      <c r="J21">
        <v>715435000</v>
      </c>
      <c r="K21">
        <v>1976584000</v>
      </c>
      <c r="L21">
        <v>-320870000</v>
      </c>
      <c r="M21">
        <v>1372827000</v>
      </c>
      <c r="N21">
        <v>1598749000</v>
      </c>
      <c r="O21">
        <v>428767000</v>
      </c>
      <c r="P21">
        <v>2101506000</v>
      </c>
      <c r="Q21">
        <v>285978000</v>
      </c>
      <c r="R21">
        <v>371660000</v>
      </c>
      <c r="S21">
        <v>398622000</v>
      </c>
      <c r="T21">
        <v>-84282000</v>
      </c>
      <c r="U21">
        <v>-112000000</v>
      </c>
      <c r="V21">
        <v>-653000000</v>
      </c>
      <c r="W21">
        <v>2143000000</v>
      </c>
      <c r="X21">
        <v>118000000</v>
      </c>
      <c r="Y21">
        <v>-79000000</v>
      </c>
      <c r="Z21">
        <v>2708000000</v>
      </c>
      <c r="AA21">
        <v>123000000</v>
      </c>
      <c r="AB21">
        <v>4450000000</v>
      </c>
      <c r="AC21">
        <v>2692000000</v>
      </c>
      <c r="AD21">
        <v>-1016000000</v>
      </c>
      <c r="AE21">
        <v>-1549000000</v>
      </c>
      <c r="AF21">
        <v>-1381000000</v>
      </c>
      <c r="AG21">
        <v>-1257000000</v>
      </c>
      <c r="AH21">
        <v>-1914000000</v>
      </c>
      <c r="AI21">
        <v>-406000000</v>
      </c>
      <c r="AJ21">
        <v>-712000000</v>
      </c>
      <c r="AK21">
        <v>-495000000</v>
      </c>
      <c r="AL21">
        <v>-233000000</v>
      </c>
      <c r="AM21">
        <v>-328000000</v>
      </c>
      <c r="AN21">
        <v>2263000000</v>
      </c>
      <c r="AO21">
        <v>887000000</v>
      </c>
      <c r="AP21">
        <v>196000000</v>
      </c>
    </row>
    <row r="22" spans="1:42" x14ac:dyDescent="0.25">
      <c r="A22" t="s">
        <v>136</v>
      </c>
      <c r="B22">
        <v>1917000</v>
      </c>
      <c r="C22">
        <v>-1438000</v>
      </c>
      <c r="D22">
        <v>-18290000</v>
      </c>
      <c r="E22">
        <v>-17714000</v>
      </c>
      <c r="F22">
        <v>-17655000</v>
      </c>
      <c r="G22">
        <v>4599000</v>
      </c>
      <c r="H22">
        <v>-11185000</v>
      </c>
      <c r="I22">
        <v>-10037000</v>
      </c>
      <c r="J22">
        <v>12870000</v>
      </c>
      <c r="K22">
        <v>-2554000</v>
      </c>
      <c r="L22">
        <v>3183000</v>
      </c>
      <c r="M22">
        <v>-20052000</v>
      </c>
      <c r="N22">
        <v>11643000</v>
      </c>
      <c r="O22">
        <v>16293000</v>
      </c>
      <c r="P22">
        <v>7800000</v>
      </c>
      <c r="Q22">
        <v>4264000</v>
      </c>
      <c r="R22">
        <v>10102000</v>
      </c>
      <c r="S22">
        <v>-22611000</v>
      </c>
      <c r="T22">
        <v>-6491000</v>
      </c>
      <c r="U22">
        <v>-4000000</v>
      </c>
      <c r="V22">
        <v>5000000</v>
      </c>
      <c r="W22">
        <v>0</v>
      </c>
      <c r="X22">
        <v>-11000000</v>
      </c>
      <c r="Y22">
        <v>14000000</v>
      </c>
      <c r="Z22">
        <v>-24000000</v>
      </c>
      <c r="AA22">
        <v>38000000</v>
      </c>
      <c r="AB22">
        <v>86000000</v>
      </c>
      <c r="AC22">
        <v>234000000</v>
      </c>
      <c r="AD22">
        <v>-221000000</v>
      </c>
      <c r="AE22">
        <v>42000000</v>
      </c>
      <c r="AF22">
        <v>-42000000</v>
      </c>
      <c r="AG22">
        <v>38000000</v>
      </c>
      <c r="AH22">
        <v>-18000000</v>
      </c>
      <c r="AI22">
        <v>-214000000</v>
      </c>
      <c r="AJ22">
        <v>-335000000</v>
      </c>
      <c r="AK22">
        <v>123000000</v>
      </c>
      <c r="AL22">
        <v>50000000</v>
      </c>
      <c r="AM22">
        <v>-94000000</v>
      </c>
      <c r="AN22">
        <v>-98000000</v>
      </c>
      <c r="AO22">
        <v>146000000</v>
      </c>
      <c r="AP22">
        <v>-79000000</v>
      </c>
    </row>
    <row r="23" spans="1:42" x14ac:dyDescent="0.25">
      <c r="A23" t="s">
        <v>137</v>
      </c>
      <c r="B23">
        <v>1548019000</v>
      </c>
      <c r="C23">
        <v>281002000</v>
      </c>
      <c r="D23">
        <v>-286364000</v>
      </c>
      <c r="E23">
        <v>-482833000</v>
      </c>
      <c r="F23">
        <v>-395637000</v>
      </c>
      <c r="G23">
        <v>-359403000</v>
      </c>
      <c r="H23">
        <v>275363000</v>
      </c>
      <c r="I23">
        <v>-229128000</v>
      </c>
      <c r="J23">
        <v>244881000</v>
      </c>
      <c r="K23">
        <v>1804512000</v>
      </c>
      <c r="L23">
        <v>-162044000</v>
      </c>
      <c r="M23">
        <v>645160000</v>
      </c>
      <c r="N23">
        <v>658862000</v>
      </c>
      <c r="O23">
        <v>-913024000</v>
      </c>
      <c r="P23">
        <v>564017000</v>
      </c>
      <c r="Q23">
        <v>-111855000</v>
      </c>
      <c r="R23">
        <v>-745251000</v>
      </c>
      <c r="S23">
        <v>-436470000</v>
      </c>
      <c r="T23">
        <v>739721000</v>
      </c>
      <c r="U23">
        <v>754000000</v>
      </c>
      <c r="V23">
        <v>-1594000000</v>
      </c>
      <c r="W23">
        <v>2766000000</v>
      </c>
      <c r="X23">
        <v>377000000</v>
      </c>
      <c r="Y23">
        <v>957000000</v>
      </c>
      <c r="Z23">
        <v>1764000000</v>
      </c>
      <c r="AA23">
        <v>559000000</v>
      </c>
      <c r="AB23">
        <v>5897000000</v>
      </c>
      <c r="AC23">
        <v>4898000000</v>
      </c>
      <c r="AD23">
        <v>-2178000000</v>
      </c>
      <c r="AE23">
        <v>-898000000</v>
      </c>
      <c r="AF23">
        <v>-131000000</v>
      </c>
      <c r="AG23">
        <v>1450000000</v>
      </c>
      <c r="AH23">
        <v>-104000000</v>
      </c>
      <c r="AI23">
        <v>847000000</v>
      </c>
      <c r="AJ23">
        <v>1262000000</v>
      </c>
      <c r="AK23">
        <v>-3225000000</v>
      </c>
      <c r="AL23">
        <v>-154000000</v>
      </c>
      <c r="AM23">
        <v>-891000000</v>
      </c>
      <c r="AN23">
        <v>711000000</v>
      </c>
      <c r="AO23">
        <v>599000000</v>
      </c>
      <c r="AP23">
        <v>-4725000000</v>
      </c>
    </row>
    <row r="24" spans="1:42" x14ac:dyDescent="0.25">
      <c r="A24" t="s">
        <v>138</v>
      </c>
      <c r="B24">
        <v>845889000</v>
      </c>
      <c r="C24">
        <v>0</v>
      </c>
      <c r="D24">
        <v>0</v>
      </c>
      <c r="E24">
        <v>0</v>
      </c>
      <c r="F24">
        <v>1905713000</v>
      </c>
      <c r="G24">
        <v>0</v>
      </c>
      <c r="H24">
        <v>0</v>
      </c>
      <c r="I24">
        <v>0</v>
      </c>
      <c r="J24">
        <v>1196908000</v>
      </c>
      <c r="K24">
        <v>0</v>
      </c>
      <c r="L24">
        <v>0</v>
      </c>
      <c r="M24">
        <v>37483000</v>
      </c>
      <c r="N24">
        <v>3766900000</v>
      </c>
      <c r="O24">
        <v>0</v>
      </c>
      <c r="P24">
        <v>0</v>
      </c>
      <c r="Q24">
        <v>100000</v>
      </c>
      <c r="R24">
        <v>3964959000</v>
      </c>
      <c r="S24">
        <v>0</v>
      </c>
      <c r="T24">
        <v>41000</v>
      </c>
      <c r="U24">
        <v>0</v>
      </c>
      <c r="V24">
        <v>4277000000</v>
      </c>
      <c r="W24">
        <v>0</v>
      </c>
      <c r="X24">
        <v>0</v>
      </c>
      <c r="Y24">
        <v>0</v>
      </c>
      <c r="Z24">
        <v>6783000000</v>
      </c>
      <c r="AA24">
        <v>0</v>
      </c>
      <c r="AB24">
        <v>0</v>
      </c>
      <c r="AC24">
        <v>0</v>
      </c>
      <c r="AD24">
        <v>19901000000</v>
      </c>
      <c r="AE24">
        <v>0</v>
      </c>
      <c r="AF24">
        <v>0</v>
      </c>
      <c r="AG24">
        <v>0</v>
      </c>
      <c r="AH24">
        <v>18144000000</v>
      </c>
      <c r="AI24">
        <v>0</v>
      </c>
      <c r="AJ24">
        <v>0</v>
      </c>
      <c r="AK24">
        <v>0</v>
      </c>
      <c r="AL24">
        <v>16924000000</v>
      </c>
      <c r="AM24">
        <v>0</v>
      </c>
      <c r="AN24">
        <v>0</v>
      </c>
      <c r="AO24">
        <v>0</v>
      </c>
      <c r="AP24">
        <v>17189000000</v>
      </c>
    </row>
    <row r="25" spans="1:42" x14ac:dyDescent="0.25">
      <c r="A25" t="s">
        <v>139</v>
      </c>
      <c r="B25">
        <v>2393908000</v>
      </c>
      <c r="C25">
        <v>281002000</v>
      </c>
      <c r="D25">
        <v>-304175000</v>
      </c>
      <c r="E25">
        <v>-465022000</v>
      </c>
      <c r="F25">
        <v>1510076000</v>
      </c>
      <c r="G25">
        <v>-359403000</v>
      </c>
      <c r="H25">
        <v>275363000</v>
      </c>
      <c r="I25">
        <v>-229128000</v>
      </c>
      <c r="J25">
        <v>1441789000</v>
      </c>
      <c r="K25">
        <v>1804512000</v>
      </c>
      <c r="L25">
        <v>-162044000</v>
      </c>
      <c r="M25">
        <v>682643000</v>
      </c>
      <c r="N25">
        <v>4425762000</v>
      </c>
      <c r="O25">
        <v>-913024000</v>
      </c>
      <c r="P25">
        <v>564017000</v>
      </c>
      <c r="Q25">
        <v>-111755000</v>
      </c>
      <c r="R25">
        <v>3219708000</v>
      </c>
      <c r="S25">
        <v>-436470000</v>
      </c>
      <c r="T25">
        <v>739762000</v>
      </c>
      <c r="U25">
        <v>754000000</v>
      </c>
      <c r="V25">
        <v>2683000000</v>
      </c>
      <c r="W25">
        <v>2766000000</v>
      </c>
      <c r="X25">
        <v>377000000</v>
      </c>
      <c r="Y25">
        <v>957000000</v>
      </c>
      <c r="Z25">
        <v>8547000000</v>
      </c>
      <c r="AA25">
        <v>559000000</v>
      </c>
      <c r="AB25">
        <v>5897000000</v>
      </c>
      <c r="AC25">
        <v>4898000000</v>
      </c>
      <c r="AD25">
        <v>17723000000</v>
      </c>
      <c r="AE25">
        <v>-898000000</v>
      </c>
      <c r="AF25">
        <v>-131000000</v>
      </c>
      <c r="AG25">
        <v>1450000000</v>
      </c>
      <c r="AH25">
        <v>18040000000</v>
      </c>
      <c r="AI25">
        <v>847000000</v>
      </c>
      <c r="AJ25">
        <v>1262000000</v>
      </c>
      <c r="AK25">
        <v>-3225000000</v>
      </c>
      <c r="AL25">
        <v>16770000000</v>
      </c>
      <c r="AM25">
        <v>-891000000</v>
      </c>
      <c r="AN25">
        <v>711000000</v>
      </c>
      <c r="AO25">
        <v>599000000</v>
      </c>
      <c r="AP25">
        <v>12464000000</v>
      </c>
    </row>
    <row r="26" spans="1:42" x14ac:dyDescent="0.25">
      <c r="A26" t="s">
        <v>140</v>
      </c>
      <c r="B26">
        <v>37038000</v>
      </c>
      <c r="C26">
        <v>35784000</v>
      </c>
      <c r="D26">
        <v>39158000</v>
      </c>
      <c r="E26">
        <v>44516000</v>
      </c>
      <c r="F26">
        <v>43026000</v>
      </c>
      <c r="G26">
        <v>43335000</v>
      </c>
      <c r="H26">
        <v>55998000</v>
      </c>
      <c r="I26">
        <v>55640000</v>
      </c>
      <c r="J26">
        <v>89658000</v>
      </c>
      <c r="K26">
        <v>67311000</v>
      </c>
      <c r="L26">
        <v>89543000</v>
      </c>
      <c r="M26">
        <v>87713000</v>
      </c>
      <c r="N26">
        <v>103717000</v>
      </c>
      <c r="O26">
        <v>116042000</v>
      </c>
      <c r="P26">
        <v>112653000</v>
      </c>
      <c r="Q26">
        <v>134588000</v>
      </c>
      <c r="R26">
        <v>141639000</v>
      </c>
      <c r="S26">
        <v>197344000</v>
      </c>
      <c r="T26">
        <v>205017000</v>
      </c>
      <c r="U26">
        <v>205000000</v>
      </c>
      <c r="V26">
        <v>208000000</v>
      </c>
      <c r="W26">
        <v>210000000</v>
      </c>
      <c r="X26">
        <v>199000000</v>
      </c>
      <c r="Y26">
        <v>281000000</v>
      </c>
      <c r="Z26">
        <v>211000000</v>
      </c>
      <c r="AA26">
        <v>347000000</v>
      </c>
      <c r="AB26">
        <v>543000000</v>
      </c>
      <c r="AC26">
        <v>633000000</v>
      </c>
      <c r="AD26">
        <v>614000000</v>
      </c>
      <c r="AE26">
        <v>474000000</v>
      </c>
      <c r="AF26">
        <v>475000000</v>
      </c>
      <c r="AG26">
        <v>558000000</v>
      </c>
      <c r="AH26">
        <v>418000000</v>
      </c>
      <c r="AI26">
        <v>361000000</v>
      </c>
      <c r="AJ26">
        <v>362000000</v>
      </c>
      <c r="AK26">
        <v>419000000</v>
      </c>
      <c r="AL26">
        <v>418000000</v>
      </c>
      <c r="AM26">
        <v>445000000</v>
      </c>
      <c r="AN26">
        <v>465000000</v>
      </c>
      <c r="AO26">
        <v>484000000</v>
      </c>
      <c r="AP26">
        <v>524000000</v>
      </c>
    </row>
    <row r="27" spans="1:42" x14ac:dyDescent="0.25">
      <c r="A27" t="s">
        <v>141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142</v>
      </c>
      <c r="B28">
        <v>-3.6200000000000003E-2</v>
      </c>
      <c r="C28">
        <v>-2.64E-2</v>
      </c>
      <c r="D28">
        <v>-1.5699999999999999E-2</v>
      </c>
      <c r="E28">
        <v>2.0400000000000001E-2</v>
      </c>
      <c r="F28">
        <v>4.3499999999999997E-2</v>
      </c>
      <c r="G28">
        <v>4.3799999999999999E-2</v>
      </c>
      <c r="H28">
        <v>3.7100000000000001E-2</v>
      </c>
      <c r="I28">
        <v>4.8000000000000001E-2</v>
      </c>
      <c r="J28">
        <v>5.5599999999999997E-2</v>
      </c>
      <c r="K28">
        <v>4.0000000000000002E-4</v>
      </c>
      <c r="L28">
        <v>-1.29E-2</v>
      </c>
      <c r="M28">
        <v>0.1128</v>
      </c>
      <c r="N28">
        <v>9.0300000000000005E-2</v>
      </c>
      <c r="O28">
        <v>8.0199999999999994E-2</v>
      </c>
      <c r="P28">
        <v>0.111</v>
      </c>
      <c r="Q28">
        <v>0.12759999999999999</v>
      </c>
      <c r="R28">
        <v>0.18679999999999999</v>
      </c>
      <c r="S28">
        <v>0.16209999999999999</v>
      </c>
      <c r="T28">
        <v>0.16289999999999999</v>
      </c>
      <c r="U28">
        <v>0.14249999999999999</v>
      </c>
      <c r="V28">
        <v>0.1832</v>
      </c>
      <c r="W28">
        <v>0.1976</v>
      </c>
      <c r="X28">
        <v>0.17979999999999999</v>
      </c>
      <c r="Y28">
        <v>0.1002</v>
      </c>
      <c r="Z28">
        <v>6.1100000000000002E-2</v>
      </c>
      <c r="AA28">
        <v>2.9000000000000001E-2</v>
      </c>
      <c r="AB28">
        <v>-1.1999999999999999E-3</v>
      </c>
      <c r="AC28">
        <v>-1.11E-2</v>
      </c>
      <c r="AD28">
        <v>-9.2999999999999992E-3</v>
      </c>
      <c r="AE28">
        <v>-9.9000000000000008E-3</v>
      </c>
      <c r="AF28">
        <v>-9.7999999999999997E-3</v>
      </c>
      <c r="AG28">
        <v>-1.01E-2</v>
      </c>
      <c r="AH28">
        <v>-1.15E-2</v>
      </c>
      <c r="AI28">
        <v>-2.0199999999999999E-2</v>
      </c>
      <c r="AJ28">
        <v>-2.0500000000000001E-2</v>
      </c>
      <c r="AK28">
        <v>-5.5E-2</v>
      </c>
      <c r="AL28">
        <v>-2.93E-2</v>
      </c>
      <c r="AM28">
        <v>-2.4299999999999999E-2</v>
      </c>
      <c r="AN28">
        <v>-2.64E-2</v>
      </c>
      <c r="AO28">
        <v>-0.03</v>
      </c>
      <c r="AP28">
        <v>-3.8300000000000001E-2</v>
      </c>
    </row>
    <row r="29" spans="1:42" x14ac:dyDescent="0.25">
      <c r="A29" t="s">
        <v>143</v>
      </c>
      <c r="B29">
        <v>16494000</v>
      </c>
      <c r="C29">
        <v>-65245000</v>
      </c>
      <c r="D29">
        <v>-94685000</v>
      </c>
      <c r="E29">
        <v>-113389000</v>
      </c>
      <c r="F29">
        <v>-155185000</v>
      </c>
      <c r="G29">
        <v>-130051000</v>
      </c>
      <c r="H29">
        <v>-192447000</v>
      </c>
      <c r="I29">
        <v>-15606000</v>
      </c>
      <c r="J29">
        <v>-271029000</v>
      </c>
      <c r="K29">
        <v>159483900</v>
      </c>
      <c r="L29">
        <v>-35720900</v>
      </c>
      <c r="M29">
        <v>-546595000</v>
      </c>
      <c r="N29">
        <v>-262780000</v>
      </c>
      <c r="O29">
        <v>-481093000</v>
      </c>
      <c r="P29">
        <v>-249768000</v>
      </c>
      <c r="Q29">
        <v>496641000</v>
      </c>
      <c r="R29">
        <v>-325426000</v>
      </c>
      <c r="S29">
        <v>-166989100</v>
      </c>
      <c r="T29">
        <v>351415100</v>
      </c>
      <c r="U29">
        <v>199000000</v>
      </c>
      <c r="V29">
        <v>-676000000</v>
      </c>
      <c r="W29">
        <v>288000000</v>
      </c>
      <c r="X29">
        <v>-192000000</v>
      </c>
      <c r="Y29">
        <v>231000000</v>
      </c>
      <c r="Z29">
        <v>-1447000000</v>
      </c>
      <c r="AA29">
        <v>-246000000</v>
      </c>
      <c r="AB29">
        <v>635000000</v>
      </c>
      <c r="AC29">
        <v>1242000000</v>
      </c>
      <c r="AD29">
        <v>-12000000</v>
      </c>
      <c r="AE29">
        <v>-324000000</v>
      </c>
      <c r="AF29">
        <v>-1000000</v>
      </c>
      <c r="AG29">
        <v>1004000000</v>
      </c>
      <c r="AH29">
        <v>-602000000</v>
      </c>
      <c r="AI29">
        <v>-1346000000</v>
      </c>
      <c r="AJ29">
        <v>231000000</v>
      </c>
      <c r="AK29">
        <v>-1995000000</v>
      </c>
      <c r="AL29">
        <v>-1475000000</v>
      </c>
      <c r="AM29">
        <v>-1156000000</v>
      </c>
      <c r="AN29">
        <v>-415000000</v>
      </c>
      <c r="AO29">
        <v>798000000</v>
      </c>
      <c r="AP29">
        <v>-2661000000</v>
      </c>
    </row>
    <row r="30" spans="1:42" x14ac:dyDescent="0.25">
      <c r="A30" t="s">
        <v>144</v>
      </c>
      <c r="B30">
        <v>-189111000</v>
      </c>
      <c r="C30">
        <v>177974000</v>
      </c>
      <c r="D30">
        <v>-5563000</v>
      </c>
      <c r="E30">
        <v>-10000</v>
      </c>
      <c r="F30" t="s">
        <v>49</v>
      </c>
      <c r="G30" t="s">
        <v>49</v>
      </c>
      <c r="H30" t="s">
        <v>49</v>
      </c>
      <c r="I30" t="s">
        <v>49</v>
      </c>
      <c r="J30" t="s">
        <v>49</v>
      </c>
      <c r="K30">
        <v>16667000</v>
      </c>
      <c r="L30">
        <v>0</v>
      </c>
      <c r="M30">
        <v>0</v>
      </c>
      <c r="N30" t="s">
        <v>49</v>
      </c>
      <c r="O30" t="s">
        <v>49</v>
      </c>
      <c r="P30" t="s">
        <v>49</v>
      </c>
      <c r="Q30" t="s">
        <v>49</v>
      </c>
      <c r="R30" t="s">
        <v>49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49</v>
      </c>
      <c r="Z30" t="s">
        <v>49</v>
      </c>
      <c r="AA30" t="s">
        <v>49</v>
      </c>
      <c r="AB30" t="s">
        <v>49</v>
      </c>
      <c r="AC30" t="s">
        <v>49</v>
      </c>
      <c r="AD30" t="s">
        <v>49</v>
      </c>
      <c r="AE30" t="s">
        <v>49</v>
      </c>
      <c r="AF30">
        <v>-30000000</v>
      </c>
      <c r="AG30">
        <v>-102000000</v>
      </c>
      <c r="AH30">
        <v>-386000000</v>
      </c>
      <c r="AI30">
        <v>-90000000</v>
      </c>
      <c r="AJ30">
        <v>-988000000</v>
      </c>
      <c r="AK30">
        <v>-4349000000</v>
      </c>
      <c r="AL30">
        <v>-411000000</v>
      </c>
      <c r="AM30">
        <v>-1398000000</v>
      </c>
      <c r="AN30">
        <v>-2315000000</v>
      </c>
      <c r="AO30">
        <v>-2497000000</v>
      </c>
      <c r="AP30">
        <v>-2307000000</v>
      </c>
    </row>
    <row r="31" spans="1:42" x14ac:dyDescent="0.25">
      <c r="A31" t="s">
        <v>145</v>
      </c>
      <c r="B31">
        <v>374126000</v>
      </c>
      <c r="C31">
        <v>68149000</v>
      </c>
      <c r="D31">
        <v>-352350000</v>
      </c>
      <c r="E31">
        <v>399690000</v>
      </c>
      <c r="F31">
        <v>35218000</v>
      </c>
      <c r="G31">
        <v>23653000</v>
      </c>
      <c r="H31">
        <v>785155000</v>
      </c>
      <c r="I31">
        <v>12585000</v>
      </c>
      <c r="J31">
        <v>52838000</v>
      </c>
      <c r="K31">
        <v>1759374000</v>
      </c>
      <c r="L31">
        <v>42983000</v>
      </c>
      <c r="M31">
        <v>10356000</v>
      </c>
      <c r="N31">
        <v>510365000</v>
      </c>
      <c r="O31">
        <v>-106587000</v>
      </c>
      <c r="P31">
        <v>69070000</v>
      </c>
      <c r="Q31">
        <v>9152000</v>
      </c>
      <c r="R31">
        <v>94018000</v>
      </c>
      <c r="S31">
        <v>31053000</v>
      </c>
      <c r="T31">
        <v>94929000</v>
      </c>
      <c r="U31">
        <v>76000000</v>
      </c>
      <c r="V31">
        <v>78000000</v>
      </c>
      <c r="W31">
        <v>1040000000</v>
      </c>
      <c r="X31">
        <v>71000000</v>
      </c>
      <c r="Y31">
        <v>96000000</v>
      </c>
      <c r="Z31">
        <v>2469000000</v>
      </c>
      <c r="AA31">
        <v>57000000</v>
      </c>
      <c r="AB31">
        <v>5117000000</v>
      </c>
      <c r="AC31">
        <v>5043000000</v>
      </c>
      <c r="AD31">
        <v>183000000</v>
      </c>
      <c r="AE31">
        <v>70000000</v>
      </c>
      <c r="AF31">
        <v>192000000</v>
      </c>
      <c r="AG31">
        <v>262000000</v>
      </c>
      <c r="AH31">
        <v>202000000</v>
      </c>
      <c r="AI31">
        <v>43000000</v>
      </c>
      <c r="AJ31">
        <v>229000000</v>
      </c>
      <c r="AK31">
        <v>67000000</v>
      </c>
      <c r="AL31">
        <v>231000000</v>
      </c>
      <c r="AM31">
        <v>63000000</v>
      </c>
      <c r="AN31">
        <v>254000000</v>
      </c>
      <c r="AO31">
        <v>152000000</v>
      </c>
      <c r="AP31">
        <v>251000000</v>
      </c>
    </row>
    <row r="32" spans="1:42" x14ac:dyDescent="0.25">
      <c r="A32" t="s">
        <v>146</v>
      </c>
      <c r="B32">
        <v>374126000</v>
      </c>
      <c r="C32">
        <v>68149000</v>
      </c>
      <c r="D32">
        <v>-352350000</v>
      </c>
      <c r="E32">
        <v>399690000</v>
      </c>
      <c r="F32">
        <v>35218000</v>
      </c>
      <c r="G32">
        <v>23653000</v>
      </c>
      <c r="H32">
        <v>785155000</v>
      </c>
      <c r="I32">
        <v>12585000</v>
      </c>
      <c r="J32">
        <v>52838000</v>
      </c>
      <c r="K32">
        <v>1759374000</v>
      </c>
      <c r="L32">
        <v>42983000</v>
      </c>
      <c r="M32">
        <v>10356000</v>
      </c>
      <c r="N32">
        <v>510365000</v>
      </c>
      <c r="O32">
        <v>-106587000</v>
      </c>
      <c r="P32">
        <v>69070000</v>
      </c>
      <c r="Q32">
        <v>9152000</v>
      </c>
      <c r="R32">
        <v>94018000</v>
      </c>
      <c r="S32">
        <v>31053000</v>
      </c>
      <c r="T32">
        <v>94929000</v>
      </c>
      <c r="U32">
        <v>76000000</v>
      </c>
      <c r="V32">
        <v>78000000</v>
      </c>
      <c r="W32">
        <v>1040000000</v>
      </c>
      <c r="X32">
        <v>71000000</v>
      </c>
      <c r="Y32">
        <v>96000000</v>
      </c>
      <c r="Z32">
        <v>2469000000</v>
      </c>
      <c r="AA32">
        <v>57000000</v>
      </c>
      <c r="AB32">
        <v>5117000000</v>
      </c>
      <c r="AC32">
        <v>5043000000</v>
      </c>
      <c r="AD32">
        <v>183000000</v>
      </c>
      <c r="AE32">
        <v>70000000</v>
      </c>
      <c r="AF32">
        <v>192000000</v>
      </c>
      <c r="AG32">
        <v>262000000</v>
      </c>
      <c r="AH32">
        <v>202000000</v>
      </c>
      <c r="AI32">
        <v>43000000</v>
      </c>
      <c r="AJ32">
        <v>229000000</v>
      </c>
      <c r="AK32">
        <v>67000000</v>
      </c>
      <c r="AL32">
        <v>231000000</v>
      </c>
      <c r="AM32">
        <v>63000000</v>
      </c>
      <c r="AN32">
        <v>254000000</v>
      </c>
      <c r="AO32">
        <v>152000000</v>
      </c>
      <c r="AP32">
        <v>251000000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1"/>
  <sheetViews>
    <sheetView workbookViewId="0"/>
  </sheetViews>
  <sheetFormatPr defaultRowHeight="15" x14ac:dyDescent="0.25"/>
  <sheetData>
    <row r="1" spans="1:11" x14ac:dyDescent="0.25">
      <c r="B1" t="s">
        <v>3</v>
      </c>
      <c r="C1" t="s">
        <v>7</v>
      </c>
      <c r="D1" t="s">
        <v>11</v>
      </c>
      <c r="E1" t="s">
        <v>15</v>
      </c>
      <c r="F1" t="s">
        <v>19</v>
      </c>
      <c r="G1" t="s">
        <v>23</v>
      </c>
      <c r="H1" t="s">
        <v>27</v>
      </c>
      <c r="I1" t="s">
        <v>31</v>
      </c>
      <c r="J1" t="s">
        <v>35</v>
      </c>
      <c r="K1" t="s">
        <v>39</v>
      </c>
    </row>
    <row r="2" spans="1:11" x14ac:dyDescent="0.25">
      <c r="A2" t="s">
        <v>116</v>
      </c>
      <c r="B2">
        <v>-294040000</v>
      </c>
      <c r="C2">
        <v>-888663000</v>
      </c>
      <c r="D2">
        <v>-773046000</v>
      </c>
      <c r="E2">
        <v>-2241000000</v>
      </c>
      <c r="F2">
        <v>-1063000000</v>
      </c>
      <c r="G2">
        <v>-775000000</v>
      </c>
      <c r="H2">
        <v>862000000</v>
      </c>
      <c r="I2">
        <v>5644000000</v>
      </c>
      <c r="J2">
        <v>12587000000</v>
      </c>
      <c r="K2">
        <v>14974000000</v>
      </c>
    </row>
    <row r="3" spans="1:11" x14ac:dyDescent="0.25">
      <c r="A3" t="s">
        <v>117</v>
      </c>
      <c r="B3">
        <v>301665000</v>
      </c>
      <c r="C3">
        <v>500644000</v>
      </c>
      <c r="D3">
        <v>1041789000</v>
      </c>
      <c r="E3">
        <v>1727000000</v>
      </c>
      <c r="F3">
        <v>2060000000</v>
      </c>
      <c r="G3">
        <v>2154000000</v>
      </c>
      <c r="H3">
        <v>2322000000</v>
      </c>
      <c r="I3">
        <v>2911000000</v>
      </c>
      <c r="J3">
        <v>3747000000</v>
      </c>
      <c r="K3">
        <v>4667000000</v>
      </c>
    </row>
    <row r="4" spans="1:11" x14ac:dyDescent="0.25">
      <c r="A4" t="s">
        <v>118</v>
      </c>
      <c r="B4">
        <v>191863000</v>
      </c>
      <c r="C4">
        <v>356809000</v>
      </c>
      <c r="D4">
        <v>301289000</v>
      </c>
      <c r="E4">
        <v>950000000</v>
      </c>
      <c r="F4">
        <v>1043000000</v>
      </c>
      <c r="G4">
        <v>1375000000</v>
      </c>
      <c r="H4">
        <v>2575000000</v>
      </c>
      <c r="I4">
        <v>2275000000</v>
      </c>
      <c r="J4">
        <v>2102000000</v>
      </c>
      <c r="K4">
        <v>-4137000000</v>
      </c>
    </row>
    <row r="5" spans="1:11" x14ac:dyDescent="0.25">
      <c r="A5" t="s">
        <v>119</v>
      </c>
      <c r="B5">
        <v>-183658000</v>
      </c>
      <c r="C5">
        <v>46267000</v>
      </c>
      <c r="D5">
        <v>-216565000</v>
      </c>
      <c r="E5">
        <v>-25000000</v>
      </c>
      <c r="F5">
        <v>-497000000</v>
      </c>
      <c r="G5">
        <v>-367000000</v>
      </c>
      <c r="H5">
        <v>-652000000</v>
      </c>
      <c r="I5">
        <v>-130000000</v>
      </c>
      <c r="J5">
        <v>-1124000000</v>
      </c>
      <c r="K5">
        <v>-586000000</v>
      </c>
    </row>
    <row r="6" spans="1:11" x14ac:dyDescent="0.25">
      <c r="A6" t="s">
        <v>120</v>
      </c>
      <c r="B6">
        <v>-1050264000</v>
      </c>
      <c r="C6">
        <v>-369364000</v>
      </c>
      <c r="D6">
        <v>-632867000</v>
      </c>
      <c r="E6">
        <v>-179000000</v>
      </c>
      <c r="F6">
        <v>-1023000000</v>
      </c>
      <c r="G6">
        <v>-429000000</v>
      </c>
      <c r="H6">
        <v>-422000000</v>
      </c>
      <c r="I6">
        <v>-1709000000</v>
      </c>
      <c r="J6">
        <v>-6465000000</v>
      </c>
      <c r="K6">
        <v>-1195000000</v>
      </c>
    </row>
    <row r="7" spans="1:11" x14ac:dyDescent="0.25">
      <c r="A7" t="s">
        <v>122</v>
      </c>
      <c r="B7">
        <v>414856000</v>
      </c>
      <c r="C7">
        <v>263345000</v>
      </c>
      <c r="D7">
        <v>750640000</v>
      </c>
      <c r="E7">
        <v>388000000</v>
      </c>
      <c r="F7">
        <v>1797000000</v>
      </c>
      <c r="G7">
        <v>646000000</v>
      </c>
      <c r="H7">
        <v>2102000000</v>
      </c>
      <c r="I7">
        <v>5367000000</v>
      </c>
      <c r="J7">
        <v>8029000000</v>
      </c>
      <c r="K7">
        <v>2605000000</v>
      </c>
    </row>
    <row r="8" spans="1:11" x14ac:dyDescent="0.25">
      <c r="A8" t="s">
        <v>123</v>
      </c>
      <c r="B8">
        <v>562241000</v>
      </c>
      <c r="C8">
        <v>-433537000</v>
      </c>
      <c r="D8">
        <v>-595069000</v>
      </c>
      <c r="E8">
        <v>-681000000</v>
      </c>
      <c r="F8">
        <v>-219000000</v>
      </c>
      <c r="G8">
        <v>-199000000</v>
      </c>
      <c r="H8">
        <v>-844000000</v>
      </c>
      <c r="I8">
        <v>-2861000000</v>
      </c>
      <c r="J8">
        <v>-4152000000</v>
      </c>
      <c r="K8">
        <v>-3072000000</v>
      </c>
    </row>
    <row r="9" spans="1:11" x14ac:dyDescent="0.25">
      <c r="A9" t="s">
        <v>124</v>
      </c>
      <c r="B9">
        <v>-57337000</v>
      </c>
      <c r="C9">
        <v>-524499000</v>
      </c>
      <c r="D9">
        <v>-123829000</v>
      </c>
      <c r="E9">
        <v>-61000000</v>
      </c>
      <c r="F9">
        <v>2098000000</v>
      </c>
      <c r="G9">
        <v>2405000000</v>
      </c>
      <c r="H9">
        <v>5943000000</v>
      </c>
      <c r="I9">
        <v>11497000000</v>
      </c>
      <c r="J9">
        <v>14724000000</v>
      </c>
      <c r="K9">
        <v>13256000000</v>
      </c>
    </row>
    <row r="10" spans="1:11" x14ac:dyDescent="0.25">
      <c r="A10" t="s">
        <v>125</v>
      </c>
      <c r="B10">
        <v>-969885000</v>
      </c>
      <c r="C10">
        <v>-1634850000</v>
      </c>
      <c r="D10">
        <v>-1280802000</v>
      </c>
      <c r="E10">
        <v>-3415000000</v>
      </c>
      <c r="F10">
        <v>-2101000000</v>
      </c>
      <c r="G10">
        <v>-1327000000</v>
      </c>
      <c r="H10">
        <v>-3157000000</v>
      </c>
      <c r="I10">
        <v>-7710000000</v>
      </c>
      <c r="J10">
        <v>-6222000000</v>
      </c>
      <c r="K10">
        <v>-8898000000</v>
      </c>
    </row>
    <row r="11" spans="1:11" x14ac:dyDescent="0.25">
      <c r="A11" t="s">
        <v>126</v>
      </c>
      <c r="B11" t="s">
        <v>49</v>
      </c>
      <c r="C11" t="s">
        <v>49</v>
      </c>
      <c r="D11" t="s">
        <v>49</v>
      </c>
      <c r="E11">
        <v>0</v>
      </c>
      <c r="F11">
        <v>0</v>
      </c>
      <c r="G11">
        <v>-5000000</v>
      </c>
      <c r="H11">
        <v>-10000000</v>
      </c>
      <c r="I11">
        <v>0</v>
      </c>
      <c r="J11">
        <v>-9000000</v>
      </c>
      <c r="K11">
        <v>0</v>
      </c>
    </row>
    <row r="12" spans="1:11" x14ac:dyDescent="0.25">
      <c r="A12" t="s">
        <v>127</v>
      </c>
      <c r="B12" t="s">
        <v>49</v>
      </c>
      <c r="C12">
        <v>-12260000</v>
      </c>
      <c r="D12">
        <v>342719000</v>
      </c>
      <c r="E12">
        <v>-115000000</v>
      </c>
      <c r="F12">
        <v>-18000000</v>
      </c>
      <c r="G12">
        <v>-45000000</v>
      </c>
      <c r="H12">
        <v>-13000000</v>
      </c>
      <c r="I12" t="s">
        <v>49</v>
      </c>
      <c r="J12">
        <v>-45000000</v>
      </c>
      <c r="K12">
        <v>-64000000</v>
      </c>
    </row>
    <row r="13" spans="1:11" x14ac:dyDescent="0.25">
      <c r="A13" t="s">
        <v>128</v>
      </c>
      <c r="B13">
        <v>-16710000</v>
      </c>
      <c r="C13" t="s">
        <v>49</v>
      </c>
      <c r="D13">
        <v>16667000</v>
      </c>
      <c r="E13" t="s">
        <v>49</v>
      </c>
      <c r="F13" t="s">
        <v>49</v>
      </c>
      <c r="G13" t="s">
        <v>49</v>
      </c>
      <c r="H13" t="s">
        <v>49</v>
      </c>
      <c r="I13">
        <v>-132000000</v>
      </c>
      <c r="J13">
        <v>-5813000000</v>
      </c>
      <c r="K13">
        <v>-6759000000</v>
      </c>
    </row>
    <row r="14" spans="1:11" x14ac:dyDescent="0.25">
      <c r="A14" t="s">
        <v>129</v>
      </c>
      <c r="B14" t="s">
        <v>49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>
        <v>138000000</v>
      </c>
    </row>
    <row r="15" spans="1:11" x14ac:dyDescent="0.25">
      <c r="A15" t="s">
        <v>130</v>
      </c>
      <c r="B15">
        <v>-3849000</v>
      </c>
      <c r="C15">
        <v>-26441000</v>
      </c>
      <c r="D15">
        <v>-159669000</v>
      </c>
      <c r="E15">
        <v>-666000000</v>
      </c>
      <c r="F15">
        <v>-218000000</v>
      </c>
      <c r="G15">
        <v>-59000000</v>
      </c>
      <c r="H15">
        <v>48000000</v>
      </c>
      <c r="I15">
        <v>-26000000</v>
      </c>
      <c r="J15">
        <v>71000000</v>
      </c>
      <c r="K15">
        <v>-1000000</v>
      </c>
    </row>
    <row r="16" spans="1:11" x14ac:dyDescent="0.25">
      <c r="A16" t="s">
        <v>131</v>
      </c>
      <c r="B16">
        <v>-990444000</v>
      </c>
      <c r="C16">
        <v>-1673551000</v>
      </c>
      <c r="D16">
        <v>-1081085000</v>
      </c>
      <c r="E16">
        <v>-4196000000</v>
      </c>
      <c r="F16">
        <v>-2337000000</v>
      </c>
      <c r="G16">
        <v>-1436000000</v>
      </c>
      <c r="H16">
        <v>-3132000000</v>
      </c>
      <c r="I16">
        <v>-7868000000</v>
      </c>
      <c r="J16">
        <v>-11973000000</v>
      </c>
      <c r="K16">
        <v>-15584000000</v>
      </c>
    </row>
    <row r="17" spans="1:11" x14ac:dyDescent="0.25">
      <c r="A17" t="s">
        <v>132</v>
      </c>
      <c r="B17">
        <v>1688664000</v>
      </c>
      <c r="C17">
        <v>683937000</v>
      </c>
      <c r="D17">
        <v>1718190000</v>
      </c>
      <c r="E17">
        <v>3468000000</v>
      </c>
      <c r="F17">
        <v>89000000</v>
      </c>
      <c r="G17">
        <v>322000000</v>
      </c>
      <c r="H17">
        <v>-2488000000</v>
      </c>
      <c r="I17">
        <v>-5732000000</v>
      </c>
      <c r="J17">
        <v>-3866000000</v>
      </c>
      <c r="K17">
        <v>2116000000</v>
      </c>
    </row>
    <row r="18" spans="1:11" x14ac:dyDescent="0.25">
      <c r="A18" t="s">
        <v>133</v>
      </c>
      <c r="B18">
        <v>489615000</v>
      </c>
      <c r="C18">
        <v>856611000</v>
      </c>
      <c r="D18">
        <v>1865551000</v>
      </c>
      <c r="E18">
        <v>482000000</v>
      </c>
      <c r="F18">
        <v>296000000</v>
      </c>
      <c r="G18">
        <v>1285000000</v>
      </c>
      <c r="H18">
        <v>12686000000</v>
      </c>
      <c r="I18">
        <v>707000000</v>
      </c>
      <c r="J18">
        <v>541000000</v>
      </c>
      <c r="K18">
        <v>700000000</v>
      </c>
    </row>
    <row r="19" spans="1:11" x14ac:dyDescent="0.25">
      <c r="A19" t="s">
        <v>134</v>
      </c>
      <c r="B19">
        <v>-35149000</v>
      </c>
      <c r="C19">
        <v>-17025000</v>
      </c>
      <c r="D19">
        <v>160235000</v>
      </c>
      <c r="E19">
        <v>465000000</v>
      </c>
      <c r="F19">
        <v>189000000</v>
      </c>
      <c r="G19">
        <v>-78000000</v>
      </c>
      <c r="H19">
        <v>-225000000</v>
      </c>
      <c r="I19">
        <v>-178000000</v>
      </c>
      <c r="J19">
        <v>-202000000</v>
      </c>
      <c r="K19">
        <v>-227000000</v>
      </c>
    </row>
    <row r="20" spans="1:11" x14ac:dyDescent="0.25">
      <c r="A20" t="s">
        <v>135</v>
      </c>
      <c r="B20">
        <v>2143130000</v>
      </c>
      <c r="C20">
        <v>1523523000</v>
      </c>
      <c r="D20">
        <v>3743976000</v>
      </c>
      <c r="E20">
        <v>4415000000</v>
      </c>
      <c r="F20">
        <v>574000000</v>
      </c>
      <c r="G20">
        <v>1529000000</v>
      </c>
      <c r="H20">
        <v>9973000000</v>
      </c>
      <c r="I20">
        <v>-5203000000</v>
      </c>
      <c r="J20">
        <v>-3527000000</v>
      </c>
      <c r="K20">
        <v>2589000000</v>
      </c>
    </row>
    <row r="21" spans="1:11" x14ac:dyDescent="0.25">
      <c r="A21" t="s">
        <v>136</v>
      </c>
      <c r="B21">
        <v>-35525000</v>
      </c>
      <c r="C21">
        <v>-34278000</v>
      </c>
      <c r="D21">
        <v>-6553000</v>
      </c>
      <c r="E21">
        <v>40000000</v>
      </c>
      <c r="F21">
        <v>-23000000</v>
      </c>
      <c r="G21">
        <v>8000000</v>
      </c>
      <c r="H21">
        <v>334000000</v>
      </c>
      <c r="I21">
        <v>-183000000</v>
      </c>
      <c r="J21">
        <v>-444000000</v>
      </c>
      <c r="K21">
        <v>4000000</v>
      </c>
    </row>
    <row r="22" spans="1:11" x14ac:dyDescent="0.25">
      <c r="A22" t="s">
        <v>137</v>
      </c>
      <c r="B22">
        <v>1059824000</v>
      </c>
      <c r="C22">
        <v>-708805000</v>
      </c>
      <c r="D22">
        <v>2532509000</v>
      </c>
      <c r="E22">
        <v>198000000</v>
      </c>
      <c r="F22">
        <v>312000000</v>
      </c>
      <c r="G22">
        <v>2506000000</v>
      </c>
      <c r="H22">
        <v>13118000000</v>
      </c>
      <c r="I22">
        <v>-1757000000</v>
      </c>
      <c r="J22">
        <v>-1220000000</v>
      </c>
      <c r="K22">
        <v>265000000</v>
      </c>
    </row>
    <row r="23" spans="1:11" x14ac:dyDescent="0.25">
      <c r="A23" t="s">
        <v>138</v>
      </c>
      <c r="B23">
        <v>845889000</v>
      </c>
      <c r="C23">
        <v>1905713000</v>
      </c>
      <c r="D23">
        <v>1234391000</v>
      </c>
      <c r="E23">
        <v>3767000000</v>
      </c>
      <c r="F23">
        <v>3965000000</v>
      </c>
      <c r="G23">
        <v>4277000000</v>
      </c>
      <c r="H23">
        <v>6783000000</v>
      </c>
      <c r="I23">
        <v>19901000000</v>
      </c>
      <c r="J23">
        <v>18144000000</v>
      </c>
      <c r="K23">
        <v>16924000000</v>
      </c>
    </row>
    <row r="24" spans="1:11" x14ac:dyDescent="0.25">
      <c r="A24" t="s">
        <v>139</v>
      </c>
      <c r="B24">
        <v>1905713000</v>
      </c>
      <c r="C24">
        <v>1196908000</v>
      </c>
      <c r="D24">
        <v>3766900000</v>
      </c>
      <c r="E24">
        <v>3965000000</v>
      </c>
      <c r="F24">
        <v>4277000000</v>
      </c>
      <c r="G24">
        <v>6783000000</v>
      </c>
      <c r="H24">
        <v>19901000000</v>
      </c>
      <c r="I24">
        <v>18144000000</v>
      </c>
      <c r="J24">
        <v>16924000000</v>
      </c>
      <c r="K24">
        <v>17189000000</v>
      </c>
    </row>
    <row r="25" spans="1:11" x14ac:dyDescent="0.25">
      <c r="A25" t="s">
        <v>140</v>
      </c>
      <c r="B25">
        <v>156496000</v>
      </c>
      <c r="C25">
        <v>197999000</v>
      </c>
      <c r="D25">
        <v>334225000</v>
      </c>
      <c r="E25">
        <v>467000000</v>
      </c>
      <c r="F25">
        <v>749000000</v>
      </c>
      <c r="G25">
        <v>898000000</v>
      </c>
      <c r="H25">
        <v>1734000000</v>
      </c>
      <c r="I25">
        <v>2121000000</v>
      </c>
      <c r="J25">
        <v>1560000000</v>
      </c>
      <c r="K25">
        <v>1812000000</v>
      </c>
    </row>
    <row r="26" spans="1:11" x14ac:dyDescent="0.25">
      <c r="A26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142</v>
      </c>
      <c r="B27">
        <v>2.0400000000000001E-2</v>
      </c>
      <c r="C27">
        <v>4.8000000000000001E-2</v>
      </c>
      <c r="D27">
        <v>0.1128</v>
      </c>
      <c r="E27">
        <v>0.12759999999999999</v>
      </c>
      <c r="F27">
        <v>0.14249999999999999</v>
      </c>
      <c r="G27">
        <v>0.1002</v>
      </c>
      <c r="H27">
        <v>-1.11E-2</v>
      </c>
      <c r="I27">
        <v>-1.01E-2</v>
      </c>
      <c r="J27">
        <v>-5.5E-2</v>
      </c>
      <c r="K27">
        <v>-0.03</v>
      </c>
    </row>
    <row r="28" spans="1:11" x14ac:dyDescent="0.25">
      <c r="A28" t="s">
        <v>143</v>
      </c>
      <c r="B28">
        <v>-256825000</v>
      </c>
      <c r="C28">
        <v>-493289000</v>
      </c>
      <c r="D28">
        <v>-693861000</v>
      </c>
      <c r="E28">
        <v>-497000000</v>
      </c>
      <c r="F28">
        <v>58000000</v>
      </c>
      <c r="G28">
        <v>-349000000</v>
      </c>
      <c r="H28">
        <v>184000000</v>
      </c>
      <c r="I28">
        <v>667000000</v>
      </c>
      <c r="J28">
        <v>-3712000000</v>
      </c>
      <c r="K28">
        <v>-2248000000</v>
      </c>
    </row>
    <row r="29" spans="1:11" x14ac:dyDescent="0.25">
      <c r="A29" t="s">
        <v>144</v>
      </c>
      <c r="B29">
        <v>-16710000</v>
      </c>
      <c r="C29" t="s">
        <v>49</v>
      </c>
      <c r="D29">
        <v>16667000</v>
      </c>
      <c r="E29" t="s">
        <v>49</v>
      </c>
      <c r="F29" t="s">
        <v>49</v>
      </c>
      <c r="G29" t="s">
        <v>49</v>
      </c>
      <c r="H29" t="s">
        <v>49</v>
      </c>
      <c r="I29">
        <v>-132000000</v>
      </c>
      <c r="J29">
        <v>-5813000000</v>
      </c>
      <c r="K29">
        <v>-6621000000</v>
      </c>
    </row>
    <row r="30" spans="1:11" x14ac:dyDescent="0.25">
      <c r="A30" t="s">
        <v>145</v>
      </c>
      <c r="B30">
        <v>489615000</v>
      </c>
      <c r="C30">
        <v>856611000</v>
      </c>
      <c r="D30">
        <v>1865551000</v>
      </c>
      <c r="E30">
        <v>482000000</v>
      </c>
      <c r="F30">
        <v>296000000</v>
      </c>
      <c r="G30">
        <v>1285000000</v>
      </c>
      <c r="H30">
        <v>12686000000</v>
      </c>
      <c r="I30">
        <v>707000000</v>
      </c>
      <c r="J30">
        <v>541000000</v>
      </c>
      <c r="K30">
        <v>700000000</v>
      </c>
    </row>
    <row r="31" spans="1:11" x14ac:dyDescent="0.25">
      <c r="A31" t="s">
        <v>146</v>
      </c>
      <c r="B31">
        <v>489615000</v>
      </c>
      <c r="C31">
        <v>856611000</v>
      </c>
      <c r="D31">
        <v>1865551000</v>
      </c>
      <c r="E31">
        <v>482000000</v>
      </c>
      <c r="F31">
        <v>296000000</v>
      </c>
      <c r="G31">
        <v>1285000000</v>
      </c>
      <c r="H31">
        <v>12686000000</v>
      </c>
      <c r="I31">
        <v>707000000</v>
      </c>
      <c r="J31">
        <v>541000000</v>
      </c>
      <c r="K31">
        <v>700000000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30"/>
  <sheetViews>
    <sheetView workbookViewId="0"/>
  </sheetViews>
  <sheetFormatPr defaultRowHeight="15" x14ac:dyDescent="0.25"/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116</v>
      </c>
      <c r="B2">
        <v>-135062000</v>
      </c>
      <c r="C2">
        <v>-166462000</v>
      </c>
      <c r="D2">
        <v>-202675000</v>
      </c>
      <c r="E2">
        <v>-294040000</v>
      </c>
      <c r="F2">
        <v>-398421000</v>
      </c>
      <c r="G2">
        <v>-520746000</v>
      </c>
      <c r="H2">
        <v>-675895000</v>
      </c>
      <c r="I2">
        <v>-888663000</v>
      </c>
      <c r="J2">
        <v>-1016749000</v>
      </c>
      <c r="K2">
        <v>-1125710000</v>
      </c>
      <c r="L2">
        <v>-873974000</v>
      </c>
      <c r="M2">
        <v>-773046000</v>
      </c>
      <c r="N2">
        <v>-887960000</v>
      </c>
      <c r="O2">
        <v>-996199000</v>
      </c>
      <c r="P2">
        <v>-1689240000</v>
      </c>
      <c r="Q2">
        <v>-2241000000</v>
      </c>
      <c r="R2">
        <v>-2628446000</v>
      </c>
      <c r="S2">
        <v>-2969725000</v>
      </c>
      <c r="T2">
        <v>-2044229000</v>
      </c>
      <c r="U2">
        <v>-1063000000</v>
      </c>
      <c r="V2">
        <v>-946373000</v>
      </c>
      <c r="W2">
        <v>-592667000</v>
      </c>
      <c r="X2">
        <v>-697000000</v>
      </c>
      <c r="Y2">
        <v>-775000000</v>
      </c>
      <c r="Z2">
        <v>-39000000</v>
      </c>
      <c r="AA2">
        <v>479000000</v>
      </c>
      <c r="AB2">
        <v>698000000</v>
      </c>
      <c r="AC2">
        <v>862000000</v>
      </c>
      <c r="AD2">
        <v>1258000000</v>
      </c>
      <c r="AE2">
        <v>2307000000</v>
      </c>
      <c r="AF2">
        <v>3597000000</v>
      </c>
      <c r="AG2">
        <v>5644000000</v>
      </c>
      <c r="AH2">
        <v>8460000000</v>
      </c>
      <c r="AI2">
        <v>9551000000</v>
      </c>
      <c r="AJ2">
        <v>11223000000</v>
      </c>
      <c r="AK2">
        <v>12587000000</v>
      </c>
      <c r="AL2">
        <v>11846000000</v>
      </c>
      <c r="AM2">
        <v>12191000000</v>
      </c>
      <c r="AN2">
        <v>10738000000</v>
      </c>
      <c r="AO2">
        <v>14974000000</v>
      </c>
      <c r="AP2">
        <v>13579000000</v>
      </c>
    </row>
    <row r="3" spans="1:42" x14ac:dyDescent="0.25">
      <c r="A3" t="s">
        <v>117</v>
      </c>
      <c r="B3">
        <v>155695000</v>
      </c>
      <c r="C3">
        <v>204681000</v>
      </c>
      <c r="D3">
        <v>260973000</v>
      </c>
      <c r="E3">
        <v>301665000</v>
      </c>
      <c r="F3">
        <v>343957000</v>
      </c>
      <c r="G3">
        <v>372793000</v>
      </c>
      <c r="H3">
        <v>412319000</v>
      </c>
      <c r="I3">
        <v>500644000</v>
      </c>
      <c r="J3">
        <v>582664000</v>
      </c>
      <c r="K3">
        <v>679819000</v>
      </c>
      <c r="L3">
        <v>860422000</v>
      </c>
      <c r="M3">
        <v>1041789000</v>
      </c>
      <c r="N3">
        <v>1273065000</v>
      </c>
      <c r="O3">
        <v>1493579000</v>
      </c>
      <c r="P3">
        <v>1578778000</v>
      </c>
      <c r="Q3">
        <v>1727000000</v>
      </c>
      <c r="R3">
        <v>1774229000</v>
      </c>
      <c r="S3">
        <v>1869729000</v>
      </c>
      <c r="T3">
        <v>2024990000</v>
      </c>
      <c r="U3">
        <v>2060000000</v>
      </c>
      <c r="V3">
        <v>2112422000</v>
      </c>
      <c r="W3">
        <v>2213093000</v>
      </c>
      <c r="X3">
        <v>2250000000</v>
      </c>
      <c r="Y3">
        <v>2154000000</v>
      </c>
      <c r="Z3">
        <v>2199000000</v>
      </c>
      <c r="AA3">
        <v>2145000000</v>
      </c>
      <c r="AB3">
        <v>2143000000</v>
      </c>
      <c r="AC3">
        <v>2322000000</v>
      </c>
      <c r="AD3">
        <v>2390000000</v>
      </c>
      <c r="AE3">
        <v>2504000000</v>
      </c>
      <c r="AF3">
        <v>2681000000</v>
      </c>
      <c r="AG3">
        <v>2911000000</v>
      </c>
      <c r="AH3">
        <v>3170000000</v>
      </c>
      <c r="AI3">
        <v>3411000000</v>
      </c>
      <c r="AJ3">
        <v>3606000000</v>
      </c>
      <c r="AK3">
        <v>3747000000</v>
      </c>
      <c r="AL3">
        <v>3913000000</v>
      </c>
      <c r="AM3">
        <v>4145000000</v>
      </c>
      <c r="AN3">
        <v>4424000000</v>
      </c>
      <c r="AO3">
        <v>4667000000</v>
      </c>
      <c r="AP3">
        <v>4867000000</v>
      </c>
    </row>
    <row r="4" spans="1:42" x14ac:dyDescent="0.25">
      <c r="A4" t="s">
        <v>118</v>
      </c>
      <c r="B4">
        <v>102246000</v>
      </c>
      <c r="C4">
        <v>121124000</v>
      </c>
      <c r="D4">
        <v>150754000</v>
      </c>
      <c r="E4">
        <v>191863000</v>
      </c>
      <c r="F4">
        <v>235114000</v>
      </c>
      <c r="G4">
        <v>235555000</v>
      </c>
      <c r="H4">
        <v>273596000</v>
      </c>
      <c r="I4">
        <v>356809000</v>
      </c>
      <c r="J4">
        <v>400908000</v>
      </c>
      <c r="K4">
        <v>433031000</v>
      </c>
      <c r="L4">
        <v>470955000</v>
      </c>
      <c r="M4">
        <v>301289000</v>
      </c>
      <c r="N4">
        <v>356472000</v>
      </c>
      <c r="O4">
        <v>534266000</v>
      </c>
      <c r="P4">
        <v>631944000</v>
      </c>
      <c r="Q4">
        <v>950000000</v>
      </c>
      <c r="R4">
        <v>1024298000</v>
      </c>
      <c r="S4">
        <v>1026481000</v>
      </c>
      <c r="T4">
        <v>1036143000</v>
      </c>
      <c r="U4">
        <v>1043000000</v>
      </c>
      <c r="V4">
        <v>982901000</v>
      </c>
      <c r="W4">
        <v>1067199000</v>
      </c>
      <c r="X4">
        <v>1043000000</v>
      </c>
      <c r="Y4">
        <v>1375000000</v>
      </c>
      <c r="Z4">
        <v>1565000000</v>
      </c>
      <c r="AA4">
        <v>1735000000</v>
      </c>
      <c r="AB4">
        <v>2335000000</v>
      </c>
      <c r="AC4">
        <v>2575000000</v>
      </c>
      <c r="AD4">
        <v>2757000000</v>
      </c>
      <c r="AE4">
        <v>2832000000</v>
      </c>
      <c r="AF4">
        <v>2748000000</v>
      </c>
      <c r="AG4">
        <v>2275000000</v>
      </c>
      <c r="AH4">
        <v>2144000000</v>
      </c>
      <c r="AI4">
        <v>2061000000</v>
      </c>
      <c r="AJ4">
        <v>1915000000</v>
      </c>
      <c r="AK4">
        <v>2102000000</v>
      </c>
      <c r="AL4">
        <v>2068000000</v>
      </c>
      <c r="AM4">
        <v>2015000000</v>
      </c>
      <c r="AN4">
        <v>2043000000</v>
      </c>
      <c r="AO4">
        <v>-4137000000</v>
      </c>
      <c r="AP4">
        <v>-4027000000</v>
      </c>
    </row>
    <row r="5" spans="1:42" x14ac:dyDescent="0.25">
      <c r="A5" t="s">
        <v>119</v>
      </c>
      <c r="B5">
        <v>-26129000</v>
      </c>
      <c r="C5">
        <v>17242000</v>
      </c>
      <c r="D5">
        <v>-110161000</v>
      </c>
      <c r="E5">
        <v>-183658000</v>
      </c>
      <c r="F5">
        <v>-157762000</v>
      </c>
      <c r="G5">
        <v>-72895000</v>
      </c>
      <c r="H5">
        <v>3887000</v>
      </c>
      <c r="I5">
        <v>46267000</v>
      </c>
      <c r="J5">
        <v>-115235000</v>
      </c>
      <c r="K5">
        <v>-17991000</v>
      </c>
      <c r="L5">
        <v>-142616000</v>
      </c>
      <c r="M5">
        <v>-216565000</v>
      </c>
      <c r="N5">
        <v>34303000</v>
      </c>
      <c r="O5">
        <v>-138096000</v>
      </c>
      <c r="P5">
        <v>-211698000</v>
      </c>
      <c r="Q5">
        <v>-25000000</v>
      </c>
      <c r="R5">
        <v>-285683000</v>
      </c>
      <c r="S5">
        <v>-200552000</v>
      </c>
      <c r="T5">
        <v>-605357000</v>
      </c>
      <c r="U5">
        <v>-497000000</v>
      </c>
      <c r="V5">
        <v>-427858000</v>
      </c>
      <c r="W5">
        <v>-566491000</v>
      </c>
      <c r="X5">
        <v>39000000</v>
      </c>
      <c r="Y5">
        <v>-367000000</v>
      </c>
      <c r="Z5">
        <v>-281000000</v>
      </c>
      <c r="AA5">
        <v>-435000000</v>
      </c>
      <c r="AB5">
        <v>-767000000</v>
      </c>
      <c r="AC5">
        <v>-652000000</v>
      </c>
      <c r="AD5">
        <v>-662000000</v>
      </c>
      <c r="AE5">
        <v>-699000000</v>
      </c>
      <c r="AF5">
        <v>-250000000</v>
      </c>
      <c r="AG5">
        <v>-130000000</v>
      </c>
      <c r="AH5">
        <v>-515000000</v>
      </c>
      <c r="AI5">
        <v>-80000000</v>
      </c>
      <c r="AJ5">
        <v>-408000000</v>
      </c>
      <c r="AK5">
        <v>-1124000000</v>
      </c>
      <c r="AL5">
        <v>-747000000</v>
      </c>
      <c r="AM5">
        <v>-1395000000</v>
      </c>
      <c r="AN5">
        <v>-321000000</v>
      </c>
      <c r="AO5">
        <v>-586000000</v>
      </c>
      <c r="AP5">
        <v>-976000000</v>
      </c>
    </row>
    <row r="6" spans="1:42" x14ac:dyDescent="0.25">
      <c r="A6" t="s">
        <v>120</v>
      </c>
      <c r="B6">
        <v>-677375000</v>
      </c>
      <c r="C6">
        <v>-789446000</v>
      </c>
      <c r="D6">
        <v>-774807000</v>
      </c>
      <c r="E6">
        <v>-1050264000</v>
      </c>
      <c r="F6">
        <v>-1158879000</v>
      </c>
      <c r="G6">
        <v>-1298352000</v>
      </c>
      <c r="H6">
        <v>-1468983000</v>
      </c>
      <c r="I6">
        <v>-369364000</v>
      </c>
      <c r="J6">
        <v>-574826000</v>
      </c>
      <c r="K6">
        <v>-881075000</v>
      </c>
      <c r="L6">
        <v>376687000</v>
      </c>
      <c r="M6">
        <v>-632867000</v>
      </c>
      <c r="N6">
        <v>-244710000</v>
      </c>
      <c r="O6">
        <v>191362000</v>
      </c>
      <c r="P6">
        <v>-706506000</v>
      </c>
      <c r="Q6">
        <v>-179000000</v>
      </c>
      <c r="R6">
        <v>-376567000</v>
      </c>
      <c r="S6">
        <v>-840854000</v>
      </c>
      <c r="T6">
        <v>-871030000</v>
      </c>
      <c r="U6">
        <v>-1023000000</v>
      </c>
      <c r="V6">
        <v>-1509919000</v>
      </c>
      <c r="W6">
        <v>-319444000</v>
      </c>
      <c r="X6">
        <v>-397000000</v>
      </c>
      <c r="Y6">
        <v>-429000000</v>
      </c>
      <c r="Z6">
        <v>-601000000</v>
      </c>
      <c r="AA6">
        <v>-612000000</v>
      </c>
      <c r="AB6">
        <v>-546000000</v>
      </c>
      <c r="AC6">
        <v>-422000000</v>
      </c>
      <c r="AD6">
        <v>453000000</v>
      </c>
      <c r="AE6">
        <v>-574000000</v>
      </c>
      <c r="AF6">
        <v>-995000000</v>
      </c>
      <c r="AG6">
        <v>-1709000000</v>
      </c>
      <c r="AH6">
        <v>-2236000000</v>
      </c>
      <c r="AI6">
        <v>-3214000000</v>
      </c>
      <c r="AJ6">
        <v>-5026000000</v>
      </c>
      <c r="AK6">
        <v>-6465000000</v>
      </c>
      <c r="AL6">
        <v>-7372000000</v>
      </c>
      <c r="AM6">
        <v>-6389000000</v>
      </c>
      <c r="AN6">
        <v>-3926000000</v>
      </c>
      <c r="AO6">
        <v>-1195000000</v>
      </c>
      <c r="AP6">
        <v>-2352000000</v>
      </c>
    </row>
    <row r="7" spans="1:42" x14ac:dyDescent="0.25">
      <c r="A7" t="s">
        <v>121</v>
      </c>
      <c r="B7">
        <v>103678000</v>
      </c>
      <c r="C7">
        <v>185471000</v>
      </c>
      <c r="D7">
        <v>287691000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 t="s">
        <v>49</v>
      </c>
      <c r="AG7" t="s">
        <v>49</v>
      </c>
      <c r="AH7" t="s">
        <v>49</v>
      </c>
      <c r="AI7" t="s">
        <v>49</v>
      </c>
      <c r="AJ7" t="s">
        <v>49</v>
      </c>
      <c r="AK7" t="s">
        <v>49</v>
      </c>
      <c r="AL7" t="s">
        <v>49</v>
      </c>
      <c r="AM7" t="s">
        <v>49</v>
      </c>
      <c r="AN7" t="s">
        <v>49</v>
      </c>
      <c r="AO7" t="s">
        <v>49</v>
      </c>
      <c r="AP7" t="s">
        <v>49</v>
      </c>
    </row>
    <row r="8" spans="1:42" x14ac:dyDescent="0.25">
      <c r="A8" t="s">
        <v>122</v>
      </c>
      <c r="B8">
        <v>105767000</v>
      </c>
      <c r="C8" t="s">
        <v>49</v>
      </c>
      <c r="D8" t="s">
        <v>49</v>
      </c>
      <c r="E8">
        <v>506573000</v>
      </c>
      <c r="F8">
        <v>534709000</v>
      </c>
      <c r="G8">
        <v>495397000</v>
      </c>
      <c r="H8">
        <v>504094000</v>
      </c>
      <c r="I8">
        <v>263345000</v>
      </c>
      <c r="J8">
        <v>276445000</v>
      </c>
      <c r="K8">
        <v>415033000</v>
      </c>
      <c r="L8">
        <v>871635000</v>
      </c>
      <c r="M8">
        <v>750640000</v>
      </c>
      <c r="N8">
        <v>692578000</v>
      </c>
      <c r="O8">
        <v>550925000</v>
      </c>
      <c r="P8">
        <v>223438000</v>
      </c>
      <c r="Q8">
        <v>388000000</v>
      </c>
      <c r="R8">
        <v>703452000</v>
      </c>
      <c r="S8">
        <v>1284486000</v>
      </c>
      <c r="T8">
        <v>1845674000</v>
      </c>
      <c r="U8">
        <v>1797000000</v>
      </c>
      <c r="V8">
        <v>1438017000</v>
      </c>
      <c r="W8">
        <v>974280000</v>
      </c>
      <c r="X8">
        <v>312000000</v>
      </c>
      <c r="Y8">
        <v>646000000</v>
      </c>
      <c r="Z8">
        <v>422000000</v>
      </c>
      <c r="AA8">
        <v>187000000</v>
      </c>
      <c r="AB8">
        <v>1268000000</v>
      </c>
      <c r="AC8">
        <v>2102000000</v>
      </c>
      <c r="AD8">
        <v>3039000000</v>
      </c>
      <c r="AE8">
        <v>4066000000</v>
      </c>
      <c r="AF8">
        <v>4101000000</v>
      </c>
      <c r="AG8">
        <v>5367000000</v>
      </c>
      <c r="AH8">
        <v>5692000000</v>
      </c>
      <c r="AI8">
        <v>5181000000</v>
      </c>
      <c r="AJ8">
        <v>7262000000</v>
      </c>
      <c r="AK8">
        <v>8029000000</v>
      </c>
      <c r="AL8">
        <v>8435000000</v>
      </c>
      <c r="AM8">
        <v>7557000000</v>
      </c>
      <c r="AN8">
        <v>3346000000</v>
      </c>
      <c r="AO8">
        <v>2605000000</v>
      </c>
      <c r="AP8">
        <v>2449000000</v>
      </c>
    </row>
    <row r="9" spans="1:42" x14ac:dyDescent="0.25">
      <c r="A9" t="s">
        <v>123</v>
      </c>
      <c r="B9">
        <v>681710000</v>
      </c>
      <c r="C9">
        <v>639422000</v>
      </c>
      <c r="D9">
        <v>557414000</v>
      </c>
      <c r="E9">
        <v>562241000</v>
      </c>
      <c r="F9">
        <v>523325000</v>
      </c>
      <c r="G9">
        <v>587531000</v>
      </c>
      <c r="H9">
        <v>623825000</v>
      </c>
      <c r="I9">
        <v>-433537000</v>
      </c>
      <c r="J9">
        <v>-195517000</v>
      </c>
      <c r="K9">
        <v>164435000</v>
      </c>
      <c r="L9">
        <v>-1268578000</v>
      </c>
      <c r="M9">
        <v>-595069000</v>
      </c>
      <c r="N9">
        <v>-1167783000</v>
      </c>
      <c r="O9">
        <v>-1930380000</v>
      </c>
      <c r="P9">
        <v>-845470000</v>
      </c>
      <c r="Q9">
        <v>-681000000</v>
      </c>
      <c r="R9">
        <v>-600848000</v>
      </c>
      <c r="S9">
        <v>-488622000</v>
      </c>
      <c r="T9">
        <v>-13646000</v>
      </c>
      <c r="U9">
        <v>-219000000</v>
      </c>
      <c r="V9">
        <v>207186000</v>
      </c>
      <c r="W9">
        <v>74070000</v>
      </c>
      <c r="X9">
        <v>-335000000</v>
      </c>
      <c r="Y9">
        <v>-199000000</v>
      </c>
      <c r="Z9">
        <v>-660000000</v>
      </c>
      <c r="AA9">
        <v>-794000000</v>
      </c>
      <c r="AB9">
        <v>-782000000</v>
      </c>
      <c r="AC9">
        <v>-844000000</v>
      </c>
      <c r="AD9">
        <v>-1211000000</v>
      </c>
      <c r="AE9">
        <v>-1252000000</v>
      </c>
      <c r="AF9">
        <v>-1951000000</v>
      </c>
      <c r="AG9">
        <v>-2861000000</v>
      </c>
      <c r="AH9">
        <v>-2864000000</v>
      </c>
      <c r="AI9">
        <v>-2832000000</v>
      </c>
      <c r="AJ9">
        <v>-2541000000</v>
      </c>
      <c r="AK9">
        <v>-4152000000</v>
      </c>
      <c r="AL9">
        <v>-4901000000</v>
      </c>
      <c r="AM9">
        <v>-4168000000</v>
      </c>
      <c r="AN9">
        <v>-4140000000</v>
      </c>
      <c r="AO9">
        <v>-3072000000</v>
      </c>
      <c r="AP9">
        <v>-2555000000</v>
      </c>
    </row>
    <row r="10" spans="1:42" x14ac:dyDescent="0.25">
      <c r="A10" t="s">
        <v>124</v>
      </c>
      <c r="B10">
        <v>259448000</v>
      </c>
      <c r="C10">
        <v>293084000</v>
      </c>
      <c r="D10">
        <v>163052000</v>
      </c>
      <c r="E10">
        <v>-57337000</v>
      </c>
      <c r="F10">
        <v>-247854000</v>
      </c>
      <c r="G10">
        <v>-405708000</v>
      </c>
      <c r="H10">
        <v>-581052000</v>
      </c>
      <c r="I10">
        <v>-524499000</v>
      </c>
      <c r="J10">
        <v>-642310000</v>
      </c>
      <c r="K10">
        <v>-332458000</v>
      </c>
      <c r="L10">
        <v>294531000</v>
      </c>
      <c r="M10">
        <v>-123829000</v>
      </c>
      <c r="N10">
        <v>55965000</v>
      </c>
      <c r="O10">
        <v>-294543000</v>
      </c>
      <c r="P10">
        <v>-1018754000</v>
      </c>
      <c r="Q10">
        <v>-61000000</v>
      </c>
      <c r="R10">
        <v>-389565000</v>
      </c>
      <c r="S10">
        <v>-319057000</v>
      </c>
      <c r="T10">
        <v>1372545000</v>
      </c>
      <c r="U10">
        <v>2098000000</v>
      </c>
      <c r="V10">
        <v>1856376000</v>
      </c>
      <c r="W10">
        <v>2850040000</v>
      </c>
      <c r="X10">
        <v>2215000000</v>
      </c>
      <c r="Y10">
        <v>2405000000</v>
      </c>
      <c r="Z10">
        <v>2605000000</v>
      </c>
      <c r="AA10">
        <v>2705000000</v>
      </c>
      <c r="AB10">
        <v>4349000000</v>
      </c>
      <c r="AC10">
        <v>5943000000</v>
      </c>
      <c r="AD10">
        <v>8024000000</v>
      </c>
      <c r="AE10">
        <v>9184000000</v>
      </c>
      <c r="AF10">
        <v>9931000000</v>
      </c>
      <c r="AG10">
        <v>11497000000</v>
      </c>
      <c r="AH10">
        <v>13851000000</v>
      </c>
      <c r="AI10">
        <v>14078000000</v>
      </c>
      <c r="AJ10">
        <v>16031000000</v>
      </c>
      <c r="AK10">
        <v>14724000000</v>
      </c>
      <c r="AL10">
        <v>13242000000</v>
      </c>
      <c r="AM10">
        <v>13956000000</v>
      </c>
      <c r="AN10">
        <v>12164000000</v>
      </c>
      <c r="AO10">
        <v>13256000000</v>
      </c>
      <c r="AP10">
        <v>10985000000</v>
      </c>
    </row>
    <row r="11" spans="1:42" x14ac:dyDescent="0.25">
      <c r="A11" t="s">
        <v>125</v>
      </c>
      <c r="B11">
        <v>-347861000</v>
      </c>
      <c r="C11">
        <v>-483031000</v>
      </c>
      <c r="D11">
        <v>-690658000</v>
      </c>
      <c r="E11">
        <v>-969885000</v>
      </c>
      <c r="F11">
        <v>-1254581000</v>
      </c>
      <c r="G11">
        <v>-1484061000</v>
      </c>
      <c r="H11">
        <v>-1592289000</v>
      </c>
      <c r="I11">
        <v>-1634850000</v>
      </c>
      <c r="J11">
        <v>-1425649000</v>
      </c>
      <c r="K11">
        <v>-1315204000</v>
      </c>
      <c r="L11">
        <v>-1170412000</v>
      </c>
      <c r="M11">
        <v>-1280802000</v>
      </c>
      <c r="N11">
        <v>-1616567000</v>
      </c>
      <c r="O11">
        <v>-2280915000</v>
      </c>
      <c r="P11">
        <v>-3149738000</v>
      </c>
      <c r="Q11">
        <v>-3415000000</v>
      </c>
      <c r="R11">
        <v>-3518038000</v>
      </c>
      <c r="S11">
        <v>-3168783000</v>
      </c>
      <c r="T11">
        <v>-2562874000</v>
      </c>
      <c r="U11">
        <v>-2101000000</v>
      </c>
      <c r="V11">
        <v>-1725338000</v>
      </c>
      <c r="W11">
        <v>-1365525000</v>
      </c>
      <c r="X11">
        <v>-1240000000</v>
      </c>
      <c r="Y11">
        <v>-1327000000</v>
      </c>
      <c r="Z11">
        <v>-1502000000</v>
      </c>
      <c r="AA11">
        <v>-1798000000</v>
      </c>
      <c r="AB11">
        <v>-2418000000</v>
      </c>
      <c r="AC11">
        <v>-3157000000</v>
      </c>
      <c r="AD11">
        <v>-5278000000</v>
      </c>
      <c r="AE11">
        <v>-6237000000</v>
      </c>
      <c r="AF11">
        <v>-7051000000</v>
      </c>
      <c r="AG11">
        <v>-7710000000</v>
      </c>
      <c r="AH11">
        <v>-6901000000</v>
      </c>
      <c r="AI11">
        <v>-6190000000</v>
      </c>
      <c r="AJ11">
        <v>-6174000000</v>
      </c>
      <c r="AK11">
        <v>-6222000000</v>
      </c>
      <c r="AL11">
        <v>-6527000000</v>
      </c>
      <c r="AM11">
        <v>-7793000000</v>
      </c>
      <c r="AN11">
        <v>-8450000000</v>
      </c>
      <c r="AO11">
        <v>-8898000000</v>
      </c>
      <c r="AP11">
        <v>-9599000000</v>
      </c>
    </row>
    <row r="12" spans="1:42" x14ac:dyDescent="0.25">
      <c r="A12" t="s">
        <v>126</v>
      </c>
      <c r="B12" t="s">
        <v>49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>
        <v>-5000000</v>
      </c>
      <c r="Z12" t="s">
        <v>49</v>
      </c>
      <c r="AA12" t="s">
        <v>49</v>
      </c>
      <c r="AB12">
        <v>-10000000</v>
      </c>
      <c r="AC12">
        <v>-10000000</v>
      </c>
      <c r="AD12" t="s">
        <v>49</v>
      </c>
      <c r="AE12" t="s">
        <v>49</v>
      </c>
      <c r="AF12">
        <v>-10000000</v>
      </c>
      <c r="AG12" t="s">
        <v>49</v>
      </c>
      <c r="AH12">
        <v>-19000000</v>
      </c>
      <c r="AI12">
        <v>-14000000</v>
      </c>
      <c r="AJ12">
        <v>-9000000</v>
      </c>
      <c r="AK12">
        <v>-9000000</v>
      </c>
      <c r="AL12">
        <v>0</v>
      </c>
      <c r="AM12" t="s">
        <v>49</v>
      </c>
      <c r="AN12" t="s">
        <v>49</v>
      </c>
      <c r="AO12" t="s">
        <v>49</v>
      </c>
      <c r="AP12" t="s">
        <v>49</v>
      </c>
    </row>
    <row r="13" spans="1:42" x14ac:dyDescent="0.25">
      <c r="A13" t="s">
        <v>127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>
        <v>-77470000</v>
      </c>
      <c r="H13">
        <v>-77470000</v>
      </c>
      <c r="I13">
        <v>-18760000</v>
      </c>
      <c r="J13" t="s">
        <v>49</v>
      </c>
      <c r="K13" t="s">
        <v>49</v>
      </c>
      <c r="L13" t="s">
        <v>49</v>
      </c>
      <c r="M13">
        <v>330459000</v>
      </c>
      <c r="N13">
        <v>233572000</v>
      </c>
      <c r="O13">
        <v>233572000</v>
      </c>
      <c r="P13">
        <v>233572000</v>
      </c>
      <c r="Q13">
        <v>-115000000</v>
      </c>
      <c r="R13" t="s">
        <v>49</v>
      </c>
      <c r="S13">
        <v>-11457000</v>
      </c>
      <c r="T13">
        <v>-12853000</v>
      </c>
      <c r="U13">
        <v>-23853000</v>
      </c>
      <c r="V13">
        <v>-19000000</v>
      </c>
      <c r="W13">
        <v>18604000</v>
      </c>
      <c r="X13">
        <v>-56000000</v>
      </c>
      <c r="Y13">
        <v>-45000000</v>
      </c>
      <c r="Z13" t="s">
        <v>49</v>
      </c>
      <c r="AA13" t="s">
        <v>49</v>
      </c>
      <c r="AB13">
        <v>-57000000</v>
      </c>
      <c r="AC13">
        <v>-89000000</v>
      </c>
      <c r="AD13" t="s">
        <v>49</v>
      </c>
      <c r="AE13" t="s">
        <v>49</v>
      </c>
      <c r="AF13" t="s">
        <v>49</v>
      </c>
      <c r="AG13" t="s">
        <v>49</v>
      </c>
      <c r="AH13">
        <v>-19000000</v>
      </c>
      <c r="AI13">
        <v>-32000000</v>
      </c>
      <c r="AJ13" t="s">
        <v>49</v>
      </c>
      <c r="AK13">
        <v>-45000000</v>
      </c>
      <c r="AL13">
        <v>-52000000</v>
      </c>
      <c r="AM13">
        <v>-122000000</v>
      </c>
      <c r="AN13">
        <v>-97000000</v>
      </c>
      <c r="AO13">
        <v>-71000000</v>
      </c>
      <c r="AP13" t="s">
        <v>49</v>
      </c>
    </row>
    <row r="14" spans="1:42" x14ac:dyDescent="0.25">
      <c r="A14" t="s">
        <v>128</v>
      </c>
      <c r="B14">
        <v>-164111000</v>
      </c>
      <c r="C14">
        <v>-11137000</v>
      </c>
      <c r="D14">
        <v>-16700000</v>
      </c>
      <c r="E14">
        <v>-16710000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>
        <v>189068000</v>
      </c>
      <c r="L14">
        <v>11094000</v>
      </c>
      <c r="M14">
        <v>16657000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>
        <v>-13333000</v>
      </c>
      <c r="AG14">
        <v>-132000000</v>
      </c>
      <c r="AH14">
        <v>-518000000</v>
      </c>
      <c r="AI14">
        <v>-608000000</v>
      </c>
      <c r="AJ14">
        <v>-1566000000</v>
      </c>
      <c r="AK14">
        <v>-5813000000</v>
      </c>
      <c r="AL14">
        <v>-5838000000</v>
      </c>
      <c r="AM14">
        <v>-7284000000</v>
      </c>
      <c r="AN14">
        <v>-8611000000</v>
      </c>
      <c r="AO14">
        <v>-6759000000</v>
      </c>
      <c r="AP14">
        <v>-8655000000</v>
      </c>
    </row>
    <row r="15" spans="1:42" x14ac:dyDescent="0.25">
      <c r="A15" t="s">
        <v>130</v>
      </c>
      <c r="B15">
        <v>13611000</v>
      </c>
      <c r="C15">
        <v>591000</v>
      </c>
      <c r="D15">
        <v>-360000</v>
      </c>
      <c r="E15">
        <v>-3849000</v>
      </c>
      <c r="F15">
        <v>-11428000</v>
      </c>
      <c r="G15">
        <v>-17161000</v>
      </c>
      <c r="H15">
        <v>-26943000</v>
      </c>
      <c r="I15">
        <v>-26441000</v>
      </c>
      <c r="J15">
        <v>-37117000</v>
      </c>
      <c r="K15">
        <v>-73506000</v>
      </c>
      <c r="L15">
        <v>-82214000</v>
      </c>
      <c r="M15">
        <v>-159669000</v>
      </c>
      <c r="N15">
        <v>-362657000</v>
      </c>
      <c r="O15">
        <v>-519700000</v>
      </c>
      <c r="P15">
        <v>-627598000</v>
      </c>
      <c r="Q15">
        <v>-666000000</v>
      </c>
      <c r="R15">
        <v>-519027000</v>
      </c>
      <c r="S15">
        <v>-387583000</v>
      </c>
      <c r="T15">
        <v>-307915000</v>
      </c>
      <c r="U15">
        <v>-218000000</v>
      </c>
      <c r="V15">
        <v>-170025000</v>
      </c>
      <c r="W15">
        <v>-120625000</v>
      </c>
      <c r="X15">
        <v>-97000000</v>
      </c>
      <c r="Y15">
        <v>-59000000</v>
      </c>
      <c r="Z15">
        <v>-59000000</v>
      </c>
      <c r="AA15">
        <v>-61000000</v>
      </c>
      <c r="AB15">
        <v>-52000000</v>
      </c>
      <c r="AC15">
        <v>48000000</v>
      </c>
      <c r="AD15">
        <v>67000000</v>
      </c>
      <c r="AE15">
        <v>77000000</v>
      </c>
      <c r="AF15">
        <v>87000000</v>
      </c>
      <c r="AG15">
        <v>-26000000</v>
      </c>
      <c r="AH15">
        <v>-25000000</v>
      </c>
      <c r="AI15">
        <v>-15000000</v>
      </c>
      <c r="AJ15">
        <v>-9000000</v>
      </c>
      <c r="AK15">
        <v>71000000</v>
      </c>
      <c r="AL15">
        <v>75000000</v>
      </c>
      <c r="AM15">
        <v>75000000</v>
      </c>
      <c r="AN15">
        <v>37000000</v>
      </c>
      <c r="AO15">
        <v>-40000000</v>
      </c>
      <c r="AP15">
        <v>-43000000</v>
      </c>
    </row>
    <row r="16" spans="1:42" x14ac:dyDescent="0.25">
      <c r="A16" t="s">
        <v>131</v>
      </c>
      <c r="B16">
        <v>-523361000</v>
      </c>
      <c r="C16">
        <v>-493577000</v>
      </c>
      <c r="D16">
        <v>-707718000</v>
      </c>
      <c r="E16">
        <v>-990444000</v>
      </c>
      <c r="F16">
        <v>-1093608000</v>
      </c>
      <c r="G16">
        <v>-1519055000</v>
      </c>
      <c r="H16">
        <v>-1631502000</v>
      </c>
      <c r="I16">
        <v>-1673551000</v>
      </c>
      <c r="J16">
        <v>-1475026000</v>
      </c>
      <c r="K16">
        <v>-1372043000</v>
      </c>
      <c r="L16">
        <v>-1235959000</v>
      </c>
      <c r="M16">
        <v>-1081085000</v>
      </c>
      <c r="N16">
        <v>-1728985000</v>
      </c>
      <c r="O16">
        <v>-2567043000</v>
      </c>
      <c r="P16">
        <v>-3543764000</v>
      </c>
      <c r="Q16">
        <v>-4196000000</v>
      </c>
      <c r="R16">
        <v>-4042918000</v>
      </c>
      <c r="S16">
        <v>-3567823000</v>
      </c>
      <c r="T16">
        <v>-2883642000</v>
      </c>
      <c r="U16">
        <v>-2337000000</v>
      </c>
      <c r="V16">
        <v>-1914363000</v>
      </c>
      <c r="W16">
        <v>-1472546000</v>
      </c>
      <c r="X16">
        <v>-1398000000</v>
      </c>
      <c r="Y16">
        <v>-1436000000</v>
      </c>
      <c r="Z16">
        <v>-1610000000</v>
      </c>
      <c r="AA16">
        <v>-1935000000</v>
      </c>
      <c r="AB16">
        <v>-2488000000</v>
      </c>
      <c r="AC16">
        <v>-3132000000</v>
      </c>
      <c r="AD16">
        <v>-5234000000</v>
      </c>
      <c r="AE16">
        <v>-6183000000</v>
      </c>
      <c r="AF16">
        <v>-6999000000</v>
      </c>
      <c r="AG16">
        <v>-7868000000</v>
      </c>
      <c r="AH16">
        <v>-7453000000</v>
      </c>
      <c r="AI16">
        <v>-6822000000</v>
      </c>
      <c r="AJ16">
        <v>-7758000000</v>
      </c>
      <c r="AK16">
        <v>-11973000000</v>
      </c>
      <c r="AL16">
        <v>-12290000000</v>
      </c>
      <c r="AM16">
        <v>-14940000000</v>
      </c>
      <c r="AN16">
        <v>-16911000000</v>
      </c>
      <c r="AO16">
        <v>-15584000000</v>
      </c>
      <c r="AP16">
        <v>-18184000000</v>
      </c>
    </row>
    <row r="17" spans="1:42" x14ac:dyDescent="0.25">
      <c r="A17" t="s">
        <v>132</v>
      </c>
      <c r="B17">
        <v>2033372000</v>
      </c>
      <c r="C17">
        <v>2169245000</v>
      </c>
      <c r="D17">
        <v>2074985000</v>
      </c>
      <c r="E17">
        <v>1688664000</v>
      </c>
      <c r="F17">
        <v>-156895000</v>
      </c>
      <c r="G17">
        <v>-254810000</v>
      </c>
      <c r="H17">
        <v>82651000</v>
      </c>
      <c r="I17">
        <v>683937000</v>
      </c>
      <c r="J17">
        <v>1195676000</v>
      </c>
      <c r="K17">
        <v>1228629000</v>
      </c>
      <c r="L17">
        <v>746946000</v>
      </c>
      <c r="M17">
        <v>1718190000</v>
      </c>
      <c r="N17">
        <v>2075726000</v>
      </c>
      <c r="O17">
        <v>2000484000</v>
      </c>
      <c r="P17">
        <v>4593767000</v>
      </c>
      <c r="Q17">
        <v>3468000000</v>
      </c>
      <c r="R17">
        <v>2709542900</v>
      </c>
      <c r="S17">
        <v>2798445000</v>
      </c>
      <c r="T17">
        <v>345397000</v>
      </c>
      <c r="U17">
        <v>89000000</v>
      </c>
      <c r="V17">
        <v>-850713900</v>
      </c>
      <c r="W17">
        <v>50689000</v>
      </c>
      <c r="X17">
        <v>319000000</v>
      </c>
      <c r="Y17">
        <v>322000000</v>
      </c>
      <c r="Z17">
        <v>1286000000</v>
      </c>
      <c r="AA17">
        <v>250000000</v>
      </c>
      <c r="AB17">
        <v>-378000000</v>
      </c>
      <c r="AC17">
        <v>-2488000000</v>
      </c>
      <c r="AD17">
        <v>-3937000000</v>
      </c>
      <c r="AE17">
        <v>-5636000000</v>
      </c>
      <c r="AF17">
        <v>-6581000000</v>
      </c>
      <c r="AG17">
        <v>-5732000000</v>
      </c>
      <c r="AH17">
        <v>-6638000000</v>
      </c>
      <c r="AI17">
        <v>-5452000000</v>
      </c>
      <c r="AJ17">
        <v>-4825000000</v>
      </c>
      <c r="AK17">
        <v>-3866000000</v>
      </c>
      <c r="AL17">
        <v>-2206000000</v>
      </c>
      <c r="AM17">
        <v>-2161000000</v>
      </c>
      <c r="AN17">
        <v>802000000</v>
      </c>
      <c r="AO17">
        <v>2116000000</v>
      </c>
      <c r="AP17">
        <v>2603000000</v>
      </c>
    </row>
    <row r="18" spans="1:42" x14ac:dyDescent="0.25">
      <c r="A18" t="s">
        <v>133</v>
      </c>
      <c r="B18">
        <v>986848000</v>
      </c>
      <c r="C18">
        <v>602809000</v>
      </c>
      <c r="D18">
        <v>103013000</v>
      </c>
      <c r="E18">
        <v>489615000</v>
      </c>
      <c r="F18">
        <v>150707000</v>
      </c>
      <c r="G18">
        <v>106211000</v>
      </c>
      <c r="H18">
        <v>1243716000</v>
      </c>
      <c r="I18">
        <v>856611000</v>
      </c>
      <c r="J18">
        <v>874231000</v>
      </c>
      <c r="K18">
        <v>2609952000</v>
      </c>
      <c r="L18">
        <v>1867780000</v>
      </c>
      <c r="M18">
        <v>1865551000</v>
      </c>
      <c r="N18">
        <v>2323078000</v>
      </c>
      <c r="O18">
        <v>457117000</v>
      </c>
      <c r="P18">
        <v>483204000</v>
      </c>
      <c r="Q18">
        <v>482000000</v>
      </c>
      <c r="R18">
        <v>65653000</v>
      </c>
      <c r="S18">
        <v>203293000</v>
      </c>
      <c r="T18">
        <v>229152000</v>
      </c>
      <c r="U18">
        <v>296000000</v>
      </c>
      <c r="V18">
        <v>279982000</v>
      </c>
      <c r="W18">
        <v>1288929000</v>
      </c>
      <c r="X18">
        <v>1265000000</v>
      </c>
      <c r="Y18">
        <v>1285000000</v>
      </c>
      <c r="Z18">
        <v>3676000000</v>
      </c>
      <c r="AA18">
        <v>2693000000</v>
      </c>
      <c r="AB18">
        <v>7739000000</v>
      </c>
      <c r="AC18">
        <v>12686000000</v>
      </c>
      <c r="AD18">
        <v>10400000000</v>
      </c>
      <c r="AE18">
        <v>10413000000</v>
      </c>
      <c r="AF18">
        <v>5488000000</v>
      </c>
      <c r="AG18">
        <v>707000000</v>
      </c>
      <c r="AH18">
        <v>726000000</v>
      </c>
      <c r="AI18">
        <v>699000000</v>
      </c>
      <c r="AJ18">
        <v>736000000</v>
      </c>
      <c r="AK18">
        <v>541000000</v>
      </c>
      <c r="AL18">
        <v>570000000</v>
      </c>
      <c r="AM18">
        <v>590000000</v>
      </c>
      <c r="AN18">
        <v>615000000</v>
      </c>
      <c r="AO18">
        <v>700000000</v>
      </c>
      <c r="AP18">
        <v>720000000</v>
      </c>
    </row>
    <row r="19" spans="1:42" x14ac:dyDescent="0.25">
      <c r="A19" t="s">
        <v>134</v>
      </c>
      <c r="B19">
        <v>-571923000</v>
      </c>
      <c r="C19">
        <v>-639272000</v>
      </c>
      <c r="D19">
        <v>-35677000</v>
      </c>
      <c r="E19">
        <v>-35149000</v>
      </c>
      <c r="F19">
        <v>518915000</v>
      </c>
      <c r="G19">
        <v>598185000</v>
      </c>
      <c r="H19">
        <v>-16557000</v>
      </c>
      <c r="I19">
        <v>-17025000</v>
      </c>
      <c r="J19">
        <v>-17105000</v>
      </c>
      <c r="K19">
        <v>-27546000</v>
      </c>
      <c r="L19">
        <v>-18539000</v>
      </c>
      <c r="M19">
        <v>160235000</v>
      </c>
      <c r="N19">
        <v>228486000</v>
      </c>
      <c r="O19">
        <v>621872000</v>
      </c>
      <c r="P19">
        <v>424878000</v>
      </c>
      <c r="Q19">
        <v>465000000</v>
      </c>
      <c r="R19">
        <v>412715000</v>
      </c>
      <c r="S19">
        <v>156028000</v>
      </c>
      <c r="T19">
        <v>397429000</v>
      </c>
      <c r="U19">
        <v>189000000</v>
      </c>
      <c r="V19">
        <v>120072000</v>
      </c>
      <c r="W19">
        <v>-45900000</v>
      </c>
      <c r="X19">
        <v>-88000000</v>
      </c>
      <c r="Y19">
        <v>-78000000</v>
      </c>
      <c r="Z19">
        <v>-72000000</v>
      </c>
      <c r="AA19">
        <v>-73000000</v>
      </c>
      <c r="AB19">
        <v>-159000000</v>
      </c>
      <c r="AC19">
        <v>-225000000</v>
      </c>
      <c r="AD19">
        <v>-214000000</v>
      </c>
      <c r="AE19">
        <v>-200000000</v>
      </c>
      <c r="AF19">
        <v>-161000000</v>
      </c>
      <c r="AG19">
        <v>-178000000</v>
      </c>
      <c r="AH19">
        <v>-189000000</v>
      </c>
      <c r="AI19">
        <v>-205000000</v>
      </c>
      <c r="AJ19">
        <v>-200000000</v>
      </c>
      <c r="AK19">
        <v>-202000000</v>
      </c>
      <c r="AL19">
        <v>-210000000</v>
      </c>
      <c r="AM19">
        <v>-197000000</v>
      </c>
      <c r="AN19">
        <v>-210000000</v>
      </c>
      <c r="AO19">
        <v>-227000000</v>
      </c>
      <c r="AP19">
        <v>-305000000</v>
      </c>
    </row>
    <row r="20" spans="1:42" x14ac:dyDescent="0.25">
      <c r="A20" t="s">
        <v>135</v>
      </c>
      <c r="B20">
        <v>2448297000</v>
      </c>
      <c r="C20">
        <v>2132782000</v>
      </c>
      <c r="D20">
        <v>2142321000</v>
      </c>
      <c r="E20">
        <v>2143130000</v>
      </c>
      <c r="F20">
        <v>512727000</v>
      </c>
      <c r="G20">
        <v>449586000</v>
      </c>
      <c r="H20">
        <v>1309810000</v>
      </c>
      <c r="I20">
        <v>1523523000</v>
      </c>
      <c r="J20">
        <v>2052802000</v>
      </c>
      <c r="K20">
        <v>3811035000</v>
      </c>
      <c r="L20">
        <v>2596187000</v>
      </c>
      <c r="M20">
        <v>3743976000</v>
      </c>
      <c r="N20">
        <v>4627290000</v>
      </c>
      <c r="O20">
        <v>3079473000</v>
      </c>
      <c r="P20">
        <v>5501849000</v>
      </c>
      <c r="Q20">
        <v>4415000000</v>
      </c>
      <c r="R20">
        <v>3187911000</v>
      </c>
      <c r="S20">
        <v>3157766000</v>
      </c>
      <c r="T20">
        <v>971978000</v>
      </c>
      <c r="U20">
        <v>574000000</v>
      </c>
      <c r="V20">
        <v>-450660000</v>
      </c>
      <c r="W20">
        <v>1293718000</v>
      </c>
      <c r="X20">
        <v>1496000000</v>
      </c>
      <c r="Y20">
        <v>1529000000</v>
      </c>
      <c r="Z20">
        <v>4890000000</v>
      </c>
      <c r="AA20">
        <v>2870000000</v>
      </c>
      <c r="AB20">
        <v>7202000000</v>
      </c>
      <c r="AC20">
        <v>9973000000</v>
      </c>
      <c r="AD20">
        <v>6249000000</v>
      </c>
      <c r="AE20">
        <v>4577000000</v>
      </c>
      <c r="AF20">
        <v>-1254000000</v>
      </c>
      <c r="AG20">
        <v>-5203000000</v>
      </c>
      <c r="AH20">
        <v>-6101000000</v>
      </c>
      <c r="AI20">
        <v>-4958000000</v>
      </c>
      <c r="AJ20">
        <v>-4289000000</v>
      </c>
      <c r="AK20">
        <v>-3527000000</v>
      </c>
      <c r="AL20">
        <v>-1846000000</v>
      </c>
      <c r="AM20">
        <v>-1768000000</v>
      </c>
      <c r="AN20">
        <v>1207000000</v>
      </c>
      <c r="AO20">
        <v>2589000000</v>
      </c>
      <c r="AP20">
        <v>3018000000</v>
      </c>
    </row>
    <row r="21" spans="1:42" x14ac:dyDescent="0.25">
      <c r="A21" t="s">
        <v>136</v>
      </c>
      <c r="B21">
        <v>-4893000</v>
      </c>
      <c r="C21">
        <v>-3436000</v>
      </c>
      <c r="D21">
        <v>-22036000</v>
      </c>
      <c r="E21">
        <v>-35525000</v>
      </c>
      <c r="F21">
        <v>-55097000</v>
      </c>
      <c r="G21">
        <v>-49060000</v>
      </c>
      <c r="H21">
        <v>-41955000</v>
      </c>
      <c r="I21">
        <v>-34278000</v>
      </c>
      <c r="J21">
        <v>-3753000</v>
      </c>
      <c r="K21">
        <v>-10906000</v>
      </c>
      <c r="L21">
        <v>3462000</v>
      </c>
      <c r="M21">
        <v>-6553000</v>
      </c>
      <c r="N21">
        <v>-7780000</v>
      </c>
      <c r="O21">
        <v>11067000</v>
      </c>
      <c r="P21">
        <v>15684000</v>
      </c>
      <c r="Q21">
        <v>40000000</v>
      </c>
      <c r="R21">
        <v>38459000</v>
      </c>
      <c r="S21">
        <v>-445000</v>
      </c>
      <c r="T21">
        <v>-14736000</v>
      </c>
      <c r="U21">
        <v>-23000000</v>
      </c>
      <c r="V21">
        <v>-28102000</v>
      </c>
      <c r="W21">
        <v>-5491000</v>
      </c>
      <c r="X21">
        <v>-10000000</v>
      </c>
      <c r="Y21">
        <v>8000000</v>
      </c>
      <c r="Z21">
        <v>-21000000</v>
      </c>
      <c r="AA21">
        <v>17000000</v>
      </c>
      <c r="AB21">
        <v>114000000</v>
      </c>
      <c r="AC21">
        <v>334000000</v>
      </c>
      <c r="AD21">
        <v>137000000</v>
      </c>
      <c r="AE21">
        <v>141000000</v>
      </c>
      <c r="AF21">
        <v>13000000</v>
      </c>
      <c r="AG21">
        <v>-183000000</v>
      </c>
      <c r="AH21">
        <v>20000000</v>
      </c>
      <c r="AI21">
        <v>-236000000</v>
      </c>
      <c r="AJ21">
        <v>-529000000</v>
      </c>
      <c r="AK21">
        <v>-444000000</v>
      </c>
      <c r="AL21">
        <v>-376000000</v>
      </c>
      <c r="AM21">
        <v>-256000000</v>
      </c>
      <c r="AN21">
        <v>-19000000</v>
      </c>
      <c r="AO21">
        <v>4000000</v>
      </c>
      <c r="AP21">
        <v>-125000000</v>
      </c>
    </row>
    <row r="22" spans="1:42" x14ac:dyDescent="0.25">
      <c r="A22" t="s">
        <v>137</v>
      </c>
      <c r="B22">
        <v>2179491000</v>
      </c>
      <c r="C22">
        <v>1928853000</v>
      </c>
      <c r="D22">
        <v>1593430000</v>
      </c>
      <c r="E22">
        <v>1059824000</v>
      </c>
      <c r="F22">
        <v>-883832000</v>
      </c>
      <c r="G22">
        <v>-1524237000</v>
      </c>
      <c r="H22">
        <v>-962510000</v>
      </c>
      <c r="I22">
        <v>-708805000</v>
      </c>
      <c r="J22">
        <v>-68287000</v>
      </c>
      <c r="K22">
        <v>2095628000</v>
      </c>
      <c r="L22">
        <v>1658221000</v>
      </c>
      <c r="M22">
        <v>2532509000</v>
      </c>
      <c r="N22">
        <v>2946490000</v>
      </c>
      <c r="O22">
        <v>228954000</v>
      </c>
      <c r="P22">
        <v>955015000</v>
      </c>
      <c r="Q22">
        <v>198000000</v>
      </c>
      <c r="R22">
        <v>-1206113000</v>
      </c>
      <c r="S22">
        <v>-729559000</v>
      </c>
      <c r="T22">
        <v>-553855000</v>
      </c>
      <c r="U22">
        <v>312000000</v>
      </c>
      <c r="V22">
        <v>-536749000</v>
      </c>
      <c r="W22">
        <v>2665721000</v>
      </c>
      <c r="X22">
        <v>2303000000</v>
      </c>
      <c r="Y22">
        <v>2506000000</v>
      </c>
      <c r="Z22">
        <v>5864000000</v>
      </c>
      <c r="AA22">
        <v>3657000000</v>
      </c>
      <c r="AB22">
        <v>9177000000</v>
      </c>
      <c r="AC22">
        <v>13118000000</v>
      </c>
      <c r="AD22">
        <v>9176000000</v>
      </c>
      <c r="AE22">
        <v>7719000000</v>
      </c>
      <c r="AF22">
        <v>1691000000</v>
      </c>
      <c r="AG22">
        <v>-1757000000</v>
      </c>
      <c r="AH22">
        <v>317000000</v>
      </c>
      <c r="AI22">
        <v>2062000000</v>
      </c>
      <c r="AJ22">
        <v>3455000000</v>
      </c>
      <c r="AK22">
        <v>-1220000000</v>
      </c>
      <c r="AL22">
        <v>-1270000000</v>
      </c>
      <c r="AM22">
        <v>-3008000000</v>
      </c>
      <c r="AN22">
        <v>-3559000000</v>
      </c>
      <c r="AO22">
        <v>265000000</v>
      </c>
      <c r="AP22">
        <v>-4306000000</v>
      </c>
    </row>
    <row r="23" spans="1:42" x14ac:dyDescent="0.25">
      <c r="A23" t="s">
        <v>138</v>
      </c>
      <c r="B23">
        <v>845889000</v>
      </c>
      <c r="C23">
        <v>845889000</v>
      </c>
      <c r="D23">
        <v>845889000</v>
      </c>
      <c r="E23">
        <v>845889000</v>
      </c>
      <c r="F23">
        <v>1905713000</v>
      </c>
      <c r="G23">
        <v>1905713000</v>
      </c>
      <c r="H23">
        <v>1905713000</v>
      </c>
      <c r="I23">
        <v>1905713000</v>
      </c>
      <c r="J23">
        <v>1196908000</v>
      </c>
      <c r="K23">
        <v>1196908000</v>
      </c>
      <c r="L23">
        <v>1196908000</v>
      </c>
      <c r="M23">
        <v>1234391000</v>
      </c>
      <c r="N23">
        <v>3804383000</v>
      </c>
      <c r="O23">
        <v>3804383000</v>
      </c>
      <c r="P23">
        <v>3804383000</v>
      </c>
      <c r="Q23">
        <v>3767000000</v>
      </c>
      <c r="R23">
        <v>3965059000</v>
      </c>
      <c r="S23">
        <v>3965059000</v>
      </c>
      <c r="T23">
        <v>3965100000</v>
      </c>
      <c r="U23">
        <v>3965000000</v>
      </c>
      <c r="V23">
        <v>4277041000</v>
      </c>
      <c r="W23">
        <v>4277041000</v>
      </c>
      <c r="X23">
        <v>4277000000</v>
      </c>
      <c r="Y23">
        <v>4277000000</v>
      </c>
      <c r="Z23">
        <v>6783000000</v>
      </c>
      <c r="AA23">
        <v>6783000000</v>
      </c>
      <c r="AB23">
        <v>6783000000</v>
      </c>
      <c r="AC23">
        <v>6783000000</v>
      </c>
      <c r="AD23">
        <v>19901000000</v>
      </c>
      <c r="AE23">
        <v>19901000000</v>
      </c>
      <c r="AF23">
        <v>19901000000</v>
      </c>
      <c r="AG23">
        <v>19901000000</v>
      </c>
      <c r="AH23">
        <v>18144000000</v>
      </c>
      <c r="AI23">
        <v>18144000000</v>
      </c>
      <c r="AJ23">
        <v>18144000000</v>
      </c>
      <c r="AK23">
        <v>18144000000</v>
      </c>
      <c r="AL23">
        <v>16924000000</v>
      </c>
      <c r="AM23">
        <v>16924000000</v>
      </c>
      <c r="AN23">
        <v>16924000000</v>
      </c>
      <c r="AO23">
        <v>16924000000</v>
      </c>
      <c r="AP23">
        <v>17189000000</v>
      </c>
    </row>
    <row r="24" spans="1:42" x14ac:dyDescent="0.25">
      <c r="A24" t="s">
        <v>139</v>
      </c>
      <c r="B24">
        <v>3025380000</v>
      </c>
      <c r="C24">
        <v>2774742000</v>
      </c>
      <c r="D24">
        <v>2421508000</v>
      </c>
      <c r="E24">
        <v>1905713000</v>
      </c>
      <c r="F24">
        <v>1021881000</v>
      </c>
      <c r="G24">
        <v>381476000</v>
      </c>
      <c r="H24">
        <v>961014000</v>
      </c>
      <c r="I24">
        <v>1196908000</v>
      </c>
      <c r="J24">
        <v>1128621000</v>
      </c>
      <c r="K24">
        <v>3292536000</v>
      </c>
      <c r="L24">
        <v>2855129000</v>
      </c>
      <c r="M24">
        <v>3766900000</v>
      </c>
      <c r="N24">
        <v>6750873000</v>
      </c>
      <c r="O24">
        <v>4033337000</v>
      </c>
      <c r="P24">
        <v>4759398000</v>
      </c>
      <c r="Q24">
        <v>3965000000</v>
      </c>
      <c r="R24">
        <v>2758946000</v>
      </c>
      <c r="S24">
        <v>3235500000</v>
      </c>
      <c r="T24">
        <v>3411245000</v>
      </c>
      <c r="U24">
        <v>4277000000</v>
      </c>
      <c r="V24">
        <v>3740292000</v>
      </c>
      <c r="W24">
        <v>6942762000</v>
      </c>
      <c r="X24">
        <v>6580000000</v>
      </c>
      <c r="Y24">
        <v>6783000000</v>
      </c>
      <c r="Z24">
        <v>12647000000</v>
      </c>
      <c r="AA24">
        <v>10440000000</v>
      </c>
      <c r="AB24">
        <v>15960000000</v>
      </c>
      <c r="AC24">
        <v>19901000000</v>
      </c>
      <c r="AD24">
        <v>29077000000</v>
      </c>
      <c r="AE24">
        <v>27620000000</v>
      </c>
      <c r="AF24">
        <v>21592000000</v>
      </c>
      <c r="AG24">
        <v>18144000000</v>
      </c>
      <c r="AH24">
        <v>18461000000</v>
      </c>
      <c r="AI24">
        <v>20206000000</v>
      </c>
      <c r="AJ24">
        <v>21599000000</v>
      </c>
      <c r="AK24">
        <v>16924000000</v>
      </c>
      <c r="AL24">
        <v>15654000000</v>
      </c>
      <c r="AM24">
        <v>13916000000</v>
      </c>
      <c r="AN24">
        <v>13365000000</v>
      </c>
      <c r="AO24">
        <v>17189000000</v>
      </c>
      <c r="AP24">
        <v>12883000000</v>
      </c>
    </row>
    <row r="25" spans="1:42" x14ac:dyDescent="0.25">
      <c r="A25" t="s">
        <v>140</v>
      </c>
      <c r="B25">
        <v>102907000</v>
      </c>
      <c r="C25">
        <v>118977000</v>
      </c>
      <c r="D25">
        <v>137151000</v>
      </c>
      <c r="E25">
        <v>156496000</v>
      </c>
      <c r="F25">
        <v>162484000</v>
      </c>
      <c r="G25">
        <v>170035000</v>
      </c>
      <c r="H25">
        <v>186875000</v>
      </c>
      <c r="I25">
        <v>197999000</v>
      </c>
      <c r="J25">
        <v>244631000</v>
      </c>
      <c r="K25">
        <v>268607000</v>
      </c>
      <c r="L25">
        <v>302152000</v>
      </c>
      <c r="M25">
        <v>334225000</v>
      </c>
      <c r="N25">
        <v>348284000</v>
      </c>
      <c r="O25">
        <v>397015000</v>
      </c>
      <c r="P25">
        <v>420125000</v>
      </c>
      <c r="Q25">
        <v>467000000</v>
      </c>
      <c r="R25">
        <v>504922000</v>
      </c>
      <c r="S25">
        <v>586224000</v>
      </c>
      <c r="T25">
        <v>678588000</v>
      </c>
      <c r="U25">
        <v>749000000</v>
      </c>
      <c r="V25">
        <v>815361000</v>
      </c>
      <c r="W25">
        <v>828017000</v>
      </c>
      <c r="X25">
        <v>822000000</v>
      </c>
      <c r="Y25">
        <v>898000000</v>
      </c>
      <c r="Z25">
        <v>901000000</v>
      </c>
      <c r="AA25">
        <v>1038000000</v>
      </c>
      <c r="AB25">
        <v>1382000000</v>
      </c>
      <c r="AC25">
        <v>1734000000</v>
      </c>
      <c r="AD25">
        <v>2137000000</v>
      </c>
      <c r="AE25">
        <v>2264000000</v>
      </c>
      <c r="AF25">
        <v>2196000000</v>
      </c>
      <c r="AG25">
        <v>2121000000</v>
      </c>
      <c r="AH25">
        <v>1925000000</v>
      </c>
      <c r="AI25">
        <v>1812000000</v>
      </c>
      <c r="AJ25">
        <v>1699000000</v>
      </c>
      <c r="AK25">
        <v>1560000000</v>
      </c>
      <c r="AL25">
        <v>1560000000</v>
      </c>
      <c r="AM25">
        <v>1644000000</v>
      </c>
      <c r="AN25">
        <v>1747000000</v>
      </c>
      <c r="AO25">
        <v>1812000000</v>
      </c>
      <c r="AP25">
        <v>1918000000</v>
      </c>
    </row>
    <row r="26" spans="1:42" x14ac:dyDescent="0.25">
      <c r="A26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143</v>
      </c>
      <c r="B27">
        <v>136569000</v>
      </c>
      <c r="C27">
        <v>133741000</v>
      </c>
      <c r="D27">
        <v>-46000000</v>
      </c>
      <c r="E27">
        <v>-256825000</v>
      </c>
      <c r="F27">
        <v>-428504000</v>
      </c>
      <c r="G27">
        <v>-493310000</v>
      </c>
      <c r="H27">
        <v>-591072000</v>
      </c>
      <c r="I27">
        <v>-493289000</v>
      </c>
      <c r="J27">
        <v>-609133000</v>
      </c>
      <c r="K27">
        <v>-319598100</v>
      </c>
      <c r="L27">
        <v>-162872000</v>
      </c>
      <c r="M27">
        <v>-693861000</v>
      </c>
      <c r="N27">
        <v>-685612000</v>
      </c>
      <c r="O27">
        <v>-1326188900</v>
      </c>
      <c r="P27">
        <v>-1540236000</v>
      </c>
      <c r="Q27">
        <v>-497000000</v>
      </c>
      <c r="R27">
        <v>-559646000</v>
      </c>
      <c r="S27">
        <v>-245542100</v>
      </c>
      <c r="T27">
        <v>355641000</v>
      </c>
      <c r="U27">
        <v>58000000</v>
      </c>
      <c r="V27">
        <v>-292574000</v>
      </c>
      <c r="W27">
        <v>162415100</v>
      </c>
      <c r="X27">
        <v>-381000000</v>
      </c>
      <c r="Y27">
        <v>-349000000</v>
      </c>
      <c r="Z27">
        <v>-1120000000</v>
      </c>
      <c r="AA27">
        <v>-1654000000</v>
      </c>
      <c r="AB27">
        <v>-827000000</v>
      </c>
      <c r="AC27">
        <v>184000000</v>
      </c>
      <c r="AD27">
        <v>1619000000</v>
      </c>
      <c r="AE27">
        <v>1541000000</v>
      </c>
      <c r="AF27">
        <v>905000000</v>
      </c>
      <c r="AG27">
        <v>667000000</v>
      </c>
      <c r="AH27">
        <v>77000000</v>
      </c>
      <c r="AI27">
        <v>-945000000</v>
      </c>
      <c r="AJ27">
        <v>-713000000</v>
      </c>
      <c r="AK27">
        <v>-3712000000</v>
      </c>
      <c r="AL27">
        <v>-4585000000</v>
      </c>
      <c r="AM27">
        <v>-4395000000</v>
      </c>
      <c r="AN27">
        <v>-5041000000</v>
      </c>
      <c r="AO27">
        <v>-2248000000</v>
      </c>
      <c r="AP27">
        <v>-3434000000</v>
      </c>
    </row>
    <row r="28" spans="1:42" x14ac:dyDescent="0.25">
      <c r="A28" t="s">
        <v>144</v>
      </c>
      <c r="B28">
        <v>-164111000</v>
      </c>
      <c r="C28">
        <v>-11137000</v>
      </c>
      <c r="D28">
        <v>-16700000</v>
      </c>
      <c r="E28">
        <v>-16710000</v>
      </c>
      <c r="F28" t="s">
        <v>49</v>
      </c>
      <c r="G28" t="s">
        <v>49</v>
      </c>
      <c r="H28" t="s">
        <v>49</v>
      </c>
      <c r="I28" t="s">
        <v>49</v>
      </c>
      <c r="J28" t="s">
        <v>49</v>
      </c>
      <c r="K28">
        <v>189068000</v>
      </c>
      <c r="L28">
        <v>11094000</v>
      </c>
      <c r="M28">
        <v>16657000</v>
      </c>
      <c r="N28" t="s">
        <v>49</v>
      </c>
      <c r="O28" t="s">
        <v>49</v>
      </c>
      <c r="P28" t="s">
        <v>49</v>
      </c>
      <c r="Q28" t="s">
        <v>49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49</v>
      </c>
      <c r="Z28" t="s">
        <v>49</v>
      </c>
      <c r="AA28" t="s">
        <v>49</v>
      </c>
      <c r="AB28" t="s">
        <v>49</v>
      </c>
      <c r="AC28" t="s">
        <v>49</v>
      </c>
      <c r="AD28" t="s">
        <v>49</v>
      </c>
      <c r="AE28" t="s">
        <v>49</v>
      </c>
      <c r="AF28">
        <v>-13333000</v>
      </c>
      <c r="AG28">
        <v>-132000000</v>
      </c>
      <c r="AH28">
        <v>-518000000</v>
      </c>
      <c r="AI28">
        <v>-608000000</v>
      </c>
      <c r="AJ28">
        <v>-1566000000</v>
      </c>
      <c r="AK28">
        <v>-5813000000</v>
      </c>
      <c r="AL28">
        <v>-5838000000</v>
      </c>
      <c r="AM28">
        <v>-7146000000</v>
      </c>
      <c r="AN28">
        <v>-8473000000</v>
      </c>
      <c r="AO28">
        <v>-6621000000</v>
      </c>
      <c r="AP28">
        <v>-8517000000</v>
      </c>
    </row>
    <row r="29" spans="1:42" x14ac:dyDescent="0.25">
      <c r="A29" t="s">
        <v>145</v>
      </c>
      <c r="B29">
        <v>986848000</v>
      </c>
      <c r="C29">
        <v>602809000</v>
      </c>
      <c r="D29">
        <v>103013000</v>
      </c>
      <c r="E29">
        <v>489615000</v>
      </c>
      <c r="F29">
        <v>150707000</v>
      </c>
      <c r="G29">
        <v>106211000</v>
      </c>
      <c r="H29">
        <v>1243716000</v>
      </c>
      <c r="I29">
        <v>856611000</v>
      </c>
      <c r="J29">
        <v>874231000</v>
      </c>
      <c r="K29">
        <v>2609952000</v>
      </c>
      <c r="L29">
        <v>1867780000</v>
      </c>
      <c r="M29">
        <v>1865551000</v>
      </c>
      <c r="N29">
        <v>2323078000</v>
      </c>
      <c r="O29">
        <v>457117000</v>
      </c>
      <c r="P29">
        <v>483204000</v>
      </c>
      <c r="Q29">
        <v>482000000</v>
      </c>
      <c r="R29">
        <v>65653000</v>
      </c>
      <c r="S29">
        <v>203293000</v>
      </c>
      <c r="T29">
        <v>229152000</v>
      </c>
      <c r="U29">
        <v>296000000</v>
      </c>
      <c r="V29">
        <v>279982000</v>
      </c>
      <c r="W29">
        <v>1288929000</v>
      </c>
      <c r="X29">
        <v>1265000000</v>
      </c>
      <c r="Y29">
        <v>1285000000</v>
      </c>
      <c r="Z29">
        <v>3676000000</v>
      </c>
      <c r="AA29">
        <v>2693000000</v>
      </c>
      <c r="AB29">
        <v>7739000000</v>
      </c>
      <c r="AC29">
        <v>12686000000</v>
      </c>
      <c r="AD29">
        <v>10400000000</v>
      </c>
      <c r="AE29">
        <v>10413000000</v>
      </c>
      <c r="AF29">
        <v>5488000000</v>
      </c>
      <c r="AG29">
        <v>707000000</v>
      </c>
      <c r="AH29">
        <v>726000000</v>
      </c>
      <c r="AI29">
        <v>699000000</v>
      </c>
      <c r="AJ29">
        <v>736000000</v>
      </c>
      <c r="AK29">
        <v>541000000</v>
      </c>
      <c r="AL29">
        <v>570000000</v>
      </c>
      <c r="AM29">
        <v>590000000</v>
      </c>
      <c r="AN29">
        <v>615000000</v>
      </c>
      <c r="AO29">
        <v>700000000</v>
      </c>
      <c r="AP29">
        <v>720000000</v>
      </c>
    </row>
    <row r="30" spans="1:42" x14ac:dyDescent="0.25">
      <c r="A30" t="s">
        <v>146</v>
      </c>
      <c r="B30">
        <v>986848000</v>
      </c>
      <c r="C30">
        <v>602809000</v>
      </c>
      <c r="D30">
        <v>103013000</v>
      </c>
      <c r="E30">
        <v>489615000</v>
      </c>
      <c r="F30">
        <v>150707000</v>
      </c>
      <c r="G30">
        <v>106211000</v>
      </c>
      <c r="H30">
        <v>1243716000</v>
      </c>
      <c r="I30">
        <v>856611000</v>
      </c>
      <c r="J30">
        <v>874231000</v>
      </c>
      <c r="K30">
        <v>2609952000</v>
      </c>
      <c r="L30">
        <v>1867780000</v>
      </c>
      <c r="M30">
        <v>1865551000</v>
      </c>
      <c r="N30">
        <v>2323078000</v>
      </c>
      <c r="O30">
        <v>457117000</v>
      </c>
      <c r="P30">
        <v>483204000</v>
      </c>
      <c r="Q30">
        <v>482000000</v>
      </c>
      <c r="R30">
        <v>65653000</v>
      </c>
      <c r="S30">
        <v>203293000</v>
      </c>
      <c r="T30">
        <v>229152000</v>
      </c>
      <c r="U30">
        <v>296000000</v>
      </c>
      <c r="V30">
        <v>279982000</v>
      </c>
      <c r="W30">
        <v>1288929000</v>
      </c>
      <c r="X30">
        <v>1265000000</v>
      </c>
      <c r="Y30">
        <v>1285000000</v>
      </c>
      <c r="Z30">
        <v>3676000000</v>
      </c>
      <c r="AA30">
        <v>2693000000</v>
      </c>
      <c r="AB30">
        <v>7739000000</v>
      </c>
      <c r="AC30">
        <v>12686000000</v>
      </c>
      <c r="AD30">
        <v>10400000000</v>
      </c>
      <c r="AE30">
        <v>10413000000</v>
      </c>
      <c r="AF30">
        <v>5488000000</v>
      </c>
      <c r="AG30">
        <v>707000000</v>
      </c>
      <c r="AH30">
        <v>726000000</v>
      </c>
      <c r="AI30">
        <v>699000000</v>
      </c>
      <c r="AJ30">
        <v>736000000</v>
      </c>
      <c r="AK30">
        <v>541000000</v>
      </c>
      <c r="AL30">
        <v>570000000</v>
      </c>
      <c r="AM30">
        <v>590000000</v>
      </c>
      <c r="AN30">
        <v>615000000</v>
      </c>
      <c r="AO30">
        <v>700000000</v>
      </c>
      <c r="AP30">
        <v>720000000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49"/>
  <sheetViews>
    <sheetView workbookViewId="0"/>
  </sheetViews>
  <sheetFormatPr defaultRowHeight="15" x14ac:dyDescent="0.25"/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147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532.07690000000002</v>
      </c>
      <c r="AB2">
        <v>757.81659999999999</v>
      </c>
      <c r="AC2">
        <v>966.79</v>
      </c>
      <c r="AD2">
        <v>569.99490000000003</v>
      </c>
      <c r="AE2">
        <v>303.46910000000003</v>
      </c>
      <c r="AF2">
        <v>219.0779</v>
      </c>
      <c r="AG2">
        <v>190.4211</v>
      </c>
      <c r="AH2">
        <v>129.98949999999999</v>
      </c>
      <c r="AI2">
        <v>72.486800000000002</v>
      </c>
      <c r="AJ2">
        <v>73.543700000000001</v>
      </c>
      <c r="AK2">
        <v>26.867799999999999</v>
      </c>
      <c r="AL2">
        <v>55.223999999999997</v>
      </c>
      <c r="AM2">
        <v>67.466499999999996</v>
      </c>
      <c r="AN2">
        <v>73.783000000000001</v>
      </c>
      <c r="AO2">
        <v>52.631399999999999</v>
      </c>
      <c r="AP2">
        <v>40.843800000000002</v>
      </c>
    </row>
    <row r="3" spans="1:42" x14ac:dyDescent="0.25">
      <c r="A3" t="s">
        <v>148</v>
      </c>
      <c r="B3">
        <v>12.423299999999999</v>
      </c>
      <c r="C3">
        <v>12.239100000000001</v>
      </c>
      <c r="D3">
        <v>10.6114</v>
      </c>
      <c r="E3">
        <v>8.6618999999999993</v>
      </c>
      <c r="F3">
        <v>6.7561999999999998</v>
      </c>
      <c r="G3">
        <v>9.1750000000000007</v>
      </c>
      <c r="H3">
        <v>8.4588999999999999</v>
      </c>
      <c r="I3">
        <v>7.6045999999999996</v>
      </c>
      <c r="J3">
        <v>7.1684999999999999</v>
      </c>
      <c r="K3">
        <v>6.5038999999999998</v>
      </c>
      <c r="L3">
        <v>5.1256000000000004</v>
      </c>
      <c r="M3">
        <v>4.4714999999999998</v>
      </c>
      <c r="N3">
        <v>5.2766999999999999</v>
      </c>
      <c r="O3">
        <v>5.9340000000000002</v>
      </c>
      <c r="P3">
        <v>5.3127000000000004</v>
      </c>
      <c r="Q3">
        <v>4.5251999999999999</v>
      </c>
      <c r="R3">
        <v>3.4239000000000002</v>
      </c>
      <c r="S3">
        <v>4.1628999999999996</v>
      </c>
      <c r="T3">
        <v>3.0314000000000001</v>
      </c>
      <c r="U3">
        <v>2.6459000000000001</v>
      </c>
      <c r="V3">
        <v>2.2143999999999999</v>
      </c>
      <c r="W3">
        <v>1.6116999999999999</v>
      </c>
      <c r="X3">
        <v>1.7698</v>
      </c>
      <c r="Y3">
        <v>3.0196000000000001</v>
      </c>
      <c r="Z3">
        <v>3.6846999999999999</v>
      </c>
      <c r="AA3">
        <v>7.7960000000000003</v>
      </c>
      <c r="AB3">
        <v>14.266500000000001</v>
      </c>
      <c r="AC3">
        <v>20.869700000000002</v>
      </c>
      <c r="AD3">
        <v>17.859500000000001</v>
      </c>
      <c r="AE3">
        <v>15.7661</v>
      </c>
      <c r="AF3">
        <v>16.514299999999999</v>
      </c>
      <c r="AG3">
        <v>19.366</v>
      </c>
      <c r="AH3">
        <v>17.922499999999999</v>
      </c>
      <c r="AI3">
        <v>10.397</v>
      </c>
      <c r="AJ3">
        <v>11.146699999999999</v>
      </c>
      <c r="AK3">
        <v>4.1535000000000002</v>
      </c>
      <c r="AL3">
        <v>7.6342999999999996</v>
      </c>
      <c r="AM3">
        <v>8.8278999999999996</v>
      </c>
      <c r="AN3">
        <v>8.3303999999999991</v>
      </c>
      <c r="AO3">
        <v>8.1478000000000002</v>
      </c>
      <c r="AP3">
        <v>5.8921000000000001</v>
      </c>
    </row>
    <row r="4" spans="1:42" x14ac:dyDescent="0.25">
      <c r="A4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381.80990000000003</v>
      </c>
      <c r="W4">
        <v>27.077300000000001</v>
      </c>
      <c r="X4">
        <v>44.325600000000001</v>
      </c>
      <c r="Y4">
        <v>69.166200000000003</v>
      </c>
      <c r="Z4">
        <v>87.325000000000003</v>
      </c>
      <c r="AA4">
        <v>222.1953</v>
      </c>
      <c r="AB4">
        <v>209.25200000000001</v>
      </c>
      <c r="AC4">
        <v>237.08410000000001</v>
      </c>
      <c r="AD4">
        <v>234.602</v>
      </c>
      <c r="AE4">
        <v>224.71860000000001</v>
      </c>
      <c r="AF4">
        <v>269.56810000000002</v>
      </c>
      <c r="AG4">
        <v>275.96960000000001</v>
      </c>
      <c r="AH4">
        <v>160.8134</v>
      </c>
      <c r="AI4">
        <v>88.687600000000003</v>
      </c>
      <c r="AJ4">
        <v>84.735600000000005</v>
      </c>
      <c r="AK4">
        <v>39.838999999999999</v>
      </c>
      <c r="AL4">
        <v>97.813599999999994</v>
      </c>
      <c r="AM4">
        <v>134.6865</v>
      </c>
      <c r="AN4">
        <v>215.15389999999999</v>
      </c>
      <c r="AO4">
        <v>180.9282</v>
      </c>
      <c r="AP4">
        <v>402.77839999999998</v>
      </c>
    </row>
    <row r="5" spans="1:42" x14ac:dyDescent="0.25">
      <c r="A5" t="s">
        <v>150</v>
      </c>
      <c r="B5">
        <v>438.39929999999998</v>
      </c>
      <c r="C5">
        <v>-17942.238300000001</v>
      </c>
      <c r="D5">
        <v>-1082.8653999999999</v>
      </c>
      <c r="E5">
        <v>-320.63729999999998</v>
      </c>
      <c r="F5">
        <v>-180.32839999999999</v>
      </c>
      <c r="G5">
        <v>-213.0068</v>
      </c>
      <c r="H5">
        <v>-157.59360000000001</v>
      </c>
      <c r="I5">
        <v>-1030.8044</v>
      </c>
      <c r="J5">
        <v>-122.14879999999999</v>
      </c>
      <c r="K5">
        <v>197.63319999999999</v>
      </c>
      <c r="L5">
        <v>71.743700000000004</v>
      </c>
      <c r="M5">
        <v>-69.836200000000005</v>
      </c>
      <c r="N5">
        <v>-646.20749999999998</v>
      </c>
      <c r="O5">
        <v>-298.48790000000002</v>
      </c>
      <c r="P5">
        <v>-190.10810000000001</v>
      </c>
      <c r="Q5">
        <v>104.429</v>
      </c>
      <c r="R5">
        <v>-107.1875</v>
      </c>
      <c r="S5">
        <v>-439.33550000000002</v>
      </c>
      <c r="T5">
        <v>38.188099999999999</v>
      </c>
      <c r="U5">
        <v>45.979100000000003</v>
      </c>
      <c r="V5">
        <v>-78.174400000000006</v>
      </c>
      <c r="W5">
        <v>46.524000000000001</v>
      </c>
      <c r="X5">
        <v>57.165999999999997</v>
      </c>
      <c r="Y5">
        <v>52.0809</v>
      </c>
      <c r="Z5">
        <v>-217.91560000000001</v>
      </c>
      <c r="AA5">
        <v>207.90469999999999</v>
      </c>
      <c r="AB5">
        <v>167.4888</v>
      </c>
      <c r="AC5">
        <v>218.00120000000001</v>
      </c>
      <c r="AD5">
        <v>391.1463</v>
      </c>
      <c r="AE5">
        <v>310.7337</v>
      </c>
      <c r="AF5">
        <v>245.8407</v>
      </c>
      <c r="AG5">
        <v>227.3364</v>
      </c>
      <c r="AH5">
        <v>278.99810000000002</v>
      </c>
      <c r="AI5">
        <v>297.03370000000001</v>
      </c>
      <c r="AJ5">
        <v>163.62280000000001</v>
      </c>
      <c r="AK5">
        <v>103.2193</v>
      </c>
      <c r="AL5">
        <v>261.3682</v>
      </c>
      <c r="AM5">
        <v>270.82310000000001</v>
      </c>
      <c r="AN5">
        <v>241.56030000000001</v>
      </c>
      <c r="AO5">
        <v>180.4314</v>
      </c>
      <c r="AP5">
        <v>2306.8220000000001</v>
      </c>
    </row>
    <row r="6" spans="1:42" x14ac:dyDescent="0.25">
      <c r="A6" t="s">
        <v>151</v>
      </c>
      <c r="B6">
        <v>28.226500000000001</v>
      </c>
      <c r="C6">
        <v>31.3126</v>
      </c>
      <c r="D6">
        <v>31.6419</v>
      </c>
      <c r="E6">
        <v>30.386500000000002</v>
      </c>
      <c r="F6">
        <v>28.7727</v>
      </c>
      <c r="G6">
        <v>47.459699999999998</v>
      </c>
      <c r="H6">
        <v>24.375299999999999</v>
      </c>
      <c r="I6">
        <v>28.391999999999999</v>
      </c>
      <c r="J6">
        <v>31.420100000000001</v>
      </c>
      <c r="K6">
        <v>11.7889</v>
      </c>
      <c r="L6">
        <v>11.339</v>
      </c>
      <c r="M6">
        <v>5.6520000000000001</v>
      </c>
      <c r="N6">
        <v>7.7823000000000002</v>
      </c>
      <c r="O6">
        <v>9.6141000000000005</v>
      </c>
      <c r="P6">
        <v>9.8947000000000003</v>
      </c>
      <c r="Q6">
        <v>10.1653</v>
      </c>
      <c r="R6">
        <v>8.0347000000000008</v>
      </c>
      <c r="S6">
        <v>12.0497</v>
      </c>
      <c r="T6">
        <v>10.0185</v>
      </c>
      <c r="U6">
        <v>9.8635000000000002</v>
      </c>
      <c r="V6">
        <v>9.1504999999999992</v>
      </c>
      <c r="W6">
        <v>6.1180000000000003</v>
      </c>
      <c r="X6">
        <v>6.2797999999999998</v>
      </c>
      <c r="Y6">
        <v>9.9390999999999998</v>
      </c>
      <c r="Z6">
        <v>9.5501000000000005</v>
      </c>
      <c r="AA6">
        <v>18.6889</v>
      </c>
      <c r="AB6">
        <v>23.796600000000002</v>
      </c>
      <c r="AC6">
        <v>28.521999999999998</v>
      </c>
      <c r="AD6">
        <v>26.896999999999998</v>
      </c>
      <c r="AE6">
        <v>25.735900000000001</v>
      </c>
      <c r="AF6">
        <v>27.7407</v>
      </c>
      <c r="AG6">
        <v>33.607500000000002</v>
      </c>
      <c r="AH6">
        <v>31.893899999999999</v>
      </c>
      <c r="AI6">
        <v>18.753599999999999</v>
      </c>
      <c r="AJ6">
        <v>20.5016</v>
      </c>
      <c r="AK6">
        <v>7.4381000000000004</v>
      </c>
      <c r="AL6">
        <v>13.451700000000001</v>
      </c>
      <c r="AM6">
        <v>15.9955</v>
      </c>
      <c r="AN6">
        <v>14.738300000000001</v>
      </c>
      <c r="AO6">
        <v>12.443099999999999</v>
      </c>
      <c r="AP6">
        <v>8.5744000000000007</v>
      </c>
    </row>
    <row r="7" spans="1:42" x14ac:dyDescent="0.25">
      <c r="A7" t="s">
        <v>152</v>
      </c>
      <c r="B7">
        <v>28.226500000000001</v>
      </c>
      <c r="C7">
        <v>31.3126</v>
      </c>
      <c r="D7">
        <v>31.6419</v>
      </c>
      <c r="E7">
        <v>30.386500000000002</v>
      </c>
      <c r="F7">
        <v>28.7727</v>
      </c>
      <c r="G7">
        <v>47.459699999999998</v>
      </c>
      <c r="H7">
        <v>24.375299999999999</v>
      </c>
      <c r="I7">
        <v>28.7317</v>
      </c>
      <c r="J7">
        <v>31.840599999999998</v>
      </c>
      <c r="K7">
        <v>11.8491</v>
      </c>
      <c r="L7">
        <v>11.3935</v>
      </c>
      <c r="M7">
        <v>6.0637999999999996</v>
      </c>
      <c r="N7">
        <v>8.4052000000000007</v>
      </c>
      <c r="O7">
        <v>10.319100000000001</v>
      </c>
      <c r="P7">
        <v>10.665800000000001</v>
      </c>
      <c r="Q7">
        <v>11.056100000000001</v>
      </c>
      <c r="R7">
        <v>8.7022999999999993</v>
      </c>
      <c r="S7">
        <v>13.056900000000001</v>
      </c>
      <c r="T7">
        <v>10.741099999999999</v>
      </c>
      <c r="U7">
        <v>10.502000000000001</v>
      </c>
      <c r="V7">
        <v>9.7722999999999995</v>
      </c>
      <c r="W7">
        <v>6.6010999999999997</v>
      </c>
      <c r="X7">
        <v>6.8113000000000001</v>
      </c>
      <c r="Y7">
        <v>10.709300000000001</v>
      </c>
      <c r="Z7">
        <v>10.067500000000001</v>
      </c>
      <c r="AA7">
        <v>19.618300000000001</v>
      </c>
      <c r="AB7">
        <v>24.553999999999998</v>
      </c>
      <c r="AC7">
        <v>29.179600000000001</v>
      </c>
      <c r="AD7">
        <v>27.4785</v>
      </c>
      <c r="AE7">
        <v>26.2331</v>
      </c>
      <c r="AF7">
        <v>28.216200000000001</v>
      </c>
      <c r="AG7">
        <v>34.110100000000003</v>
      </c>
      <c r="AH7">
        <v>32.313699999999997</v>
      </c>
      <c r="AI7">
        <v>18.976299999999998</v>
      </c>
      <c r="AJ7">
        <v>20.7148</v>
      </c>
      <c r="AK7">
        <v>7.5056000000000003</v>
      </c>
      <c r="AL7">
        <v>13.5625</v>
      </c>
      <c r="AM7">
        <v>16.1402</v>
      </c>
      <c r="AN7">
        <v>14.8592</v>
      </c>
      <c r="AO7">
        <v>12.5284</v>
      </c>
      <c r="AP7">
        <v>8.6302000000000003</v>
      </c>
    </row>
    <row r="8" spans="1:42" x14ac:dyDescent="0.25">
      <c r="A8" t="s">
        <v>153</v>
      </c>
      <c r="B8">
        <v>11.9741</v>
      </c>
      <c r="C8">
        <v>11.9154</v>
      </c>
      <c r="D8">
        <v>10.444900000000001</v>
      </c>
      <c r="E8">
        <v>8.8383000000000003</v>
      </c>
      <c r="F8">
        <v>7.0503</v>
      </c>
      <c r="G8">
        <v>9.5771999999999995</v>
      </c>
      <c r="H8">
        <v>8.7723999999999993</v>
      </c>
      <c r="I8">
        <v>7.9695999999999998</v>
      </c>
      <c r="J8">
        <v>7.5674000000000001</v>
      </c>
      <c r="K8">
        <v>6.5068000000000001</v>
      </c>
      <c r="L8">
        <v>5.0594000000000001</v>
      </c>
      <c r="M8">
        <v>4.9759000000000002</v>
      </c>
      <c r="N8">
        <v>5.7531999999999996</v>
      </c>
      <c r="O8">
        <v>6.4097</v>
      </c>
      <c r="P8">
        <v>5.9023000000000003</v>
      </c>
      <c r="Q8">
        <v>5.1026999999999996</v>
      </c>
      <c r="R8">
        <v>4.0633999999999997</v>
      </c>
      <c r="S8">
        <v>4.8376999999999999</v>
      </c>
      <c r="T8">
        <v>3.5251999999999999</v>
      </c>
      <c r="U8">
        <v>3.0230000000000001</v>
      </c>
      <c r="V8">
        <v>2.6200999999999999</v>
      </c>
      <c r="W8">
        <v>1.9300999999999999</v>
      </c>
      <c r="X8">
        <v>2.0880000000000001</v>
      </c>
      <c r="Y8">
        <v>3.3220999999999998</v>
      </c>
      <c r="Z8">
        <v>3.91</v>
      </c>
      <c r="AA8">
        <v>8.0218000000000007</v>
      </c>
      <c r="AB8">
        <v>14.248799999999999</v>
      </c>
      <c r="AC8">
        <v>20.637599999999999</v>
      </c>
      <c r="AD8">
        <v>17.6937</v>
      </c>
      <c r="AE8">
        <v>15.6107</v>
      </c>
      <c r="AF8">
        <v>16.3521</v>
      </c>
      <c r="AG8">
        <v>19.1708</v>
      </c>
      <c r="AH8">
        <v>17.7166</v>
      </c>
      <c r="AI8">
        <v>10.1875</v>
      </c>
      <c r="AJ8">
        <v>10.917899999999999</v>
      </c>
      <c r="AK8">
        <v>3.9251999999999998</v>
      </c>
      <c r="AL8">
        <v>7.4109999999999996</v>
      </c>
      <c r="AM8">
        <v>8.6132000000000009</v>
      </c>
      <c r="AN8">
        <v>8.1106999999999996</v>
      </c>
      <c r="AO8">
        <v>7.9032999999999998</v>
      </c>
      <c r="AP8">
        <v>5.6664000000000003</v>
      </c>
    </row>
    <row r="9" spans="1:42" x14ac:dyDescent="0.25">
      <c r="A9" t="s">
        <v>154</v>
      </c>
      <c r="B9">
        <v>442.86739999999998</v>
      </c>
      <c r="C9">
        <v>329.70060000000001</v>
      </c>
      <c r="D9">
        <v>219.78399999999999</v>
      </c>
      <c r="E9">
        <v>245.8604</v>
      </c>
      <c r="F9">
        <v>251.04689999999999</v>
      </c>
      <c r="G9">
        <v>0</v>
      </c>
      <c r="H9">
        <v>0</v>
      </c>
      <c r="I9">
        <v>0</v>
      </c>
      <c r="J9">
        <v>0</v>
      </c>
      <c r="K9">
        <v>0</v>
      </c>
      <c r="L9">
        <v>150.42439999999999</v>
      </c>
      <c r="M9">
        <v>93.0214</v>
      </c>
      <c r="N9">
        <v>82.471999999999994</v>
      </c>
      <c r="O9">
        <v>79.281499999999994</v>
      </c>
      <c r="P9">
        <v>228.23390000000001</v>
      </c>
      <c r="Q9">
        <v>631.60919999999999</v>
      </c>
      <c r="R9">
        <v>0</v>
      </c>
      <c r="S9">
        <v>0</v>
      </c>
      <c r="T9">
        <v>98.906700000000001</v>
      </c>
      <c r="U9">
        <v>38.802100000000003</v>
      </c>
      <c r="V9">
        <v>32.897799999999997</v>
      </c>
      <c r="W9">
        <v>20.446100000000001</v>
      </c>
      <c r="X9">
        <v>22.8001</v>
      </c>
      <c r="Y9">
        <v>39.161299999999997</v>
      </c>
      <c r="Z9">
        <v>34.666400000000003</v>
      </c>
      <c r="AA9">
        <v>61.103499999999997</v>
      </c>
      <c r="AB9">
        <v>102.3907</v>
      </c>
      <c r="AC9">
        <v>150.79419999999999</v>
      </c>
      <c r="AD9">
        <v>135.4443</v>
      </c>
      <c r="AE9">
        <v>112.78830000000001</v>
      </c>
      <c r="AF9">
        <v>106.9024</v>
      </c>
      <c r="AG9">
        <v>109.3738</v>
      </c>
      <c r="AH9">
        <v>86.741900000000001</v>
      </c>
      <c r="AI9">
        <v>48.545900000000003</v>
      </c>
      <c r="AJ9">
        <v>51.167400000000001</v>
      </c>
      <c r="AK9">
        <v>18.3734</v>
      </c>
      <c r="AL9">
        <v>38.340400000000002</v>
      </c>
      <c r="AM9">
        <v>48.215600000000002</v>
      </c>
      <c r="AN9">
        <v>51.347099999999998</v>
      </c>
      <c r="AO9">
        <v>56.4116</v>
      </c>
      <c r="AP9">
        <v>43.772300000000001</v>
      </c>
    </row>
    <row r="10" spans="1:42" x14ac:dyDescent="0.25">
      <c r="A10" t="s">
        <v>155</v>
      </c>
      <c r="B10">
        <v>95.639099999999999</v>
      </c>
      <c r="C10">
        <v>99.055000000000007</v>
      </c>
      <c r="D10">
        <v>183.01079999999999</v>
      </c>
      <c r="E10">
        <v>-493.01710000000003</v>
      </c>
      <c r="F10">
        <v>-100.06189999999999</v>
      </c>
      <c r="G10">
        <v>-87.421099999999996</v>
      </c>
      <c r="H10">
        <v>-57.1937</v>
      </c>
      <c r="I10">
        <v>-61.478200000000001</v>
      </c>
      <c r="J10">
        <v>-50.108899999999998</v>
      </c>
      <c r="K10">
        <v>-89.4084</v>
      </c>
      <c r="L10">
        <v>101.8625</v>
      </c>
      <c r="M10">
        <v>-281.28910000000002</v>
      </c>
      <c r="N10">
        <v>878.87620000000004</v>
      </c>
      <c r="O10">
        <v>-219.11279999999999</v>
      </c>
      <c r="P10">
        <v>-62.311100000000003</v>
      </c>
      <c r="Q10">
        <v>-983.6558</v>
      </c>
      <c r="R10">
        <v>-130.08529999999999</v>
      </c>
      <c r="S10">
        <v>-207.48400000000001</v>
      </c>
      <c r="T10">
        <v>45.006999999999998</v>
      </c>
      <c r="U10">
        <v>30.923400000000001</v>
      </c>
      <c r="V10">
        <v>31.888000000000002</v>
      </c>
      <c r="W10">
        <v>16.890799999999999</v>
      </c>
      <c r="X10">
        <v>23.020099999999999</v>
      </c>
      <c r="Y10">
        <v>33.950600000000001</v>
      </c>
      <c r="Z10">
        <v>39.057899999999997</v>
      </c>
      <c r="AA10">
        <v>76.238100000000003</v>
      </c>
      <c r="AB10">
        <v>92.314099999999996</v>
      </c>
      <c r="AC10">
        <v>109.5116</v>
      </c>
      <c r="AD10">
        <v>79.251099999999994</v>
      </c>
      <c r="AE10">
        <v>71.155900000000003</v>
      </c>
      <c r="AF10">
        <v>77.138499999999993</v>
      </c>
      <c r="AG10">
        <v>89.748000000000005</v>
      </c>
      <c r="AH10">
        <v>79.546300000000002</v>
      </c>
      <c r="AI10">
        <v>48.604500000000002</v>
      </c>
      <c r="AJ10">
        <v>50.985500000000002</v>
      </c>
      <c r="AK10">
        <v>21.7164</v>
      </c>
      <c r="AL10">
        <v>48.149900000000002</v>
      </c>
      <c r="AM10">
        <v>58.030799999999999</v>
      </c>
      <c r="AN10">
        <v>63.960099999999997</v>
      </c>
      <c r="AO10">
        <v>57.6967</v>
      </c>
      <c r="AP10">
        <v>48.872700000000002</v>
      </c>
    </row>
    <row r="11" spans="1:42" x14ac:dyDescent="0.25">
      <c r="A11" t="s">
        <v>156</v>
      </c>
      <c r="B11">
        <v>-280.65300000000002</v>
      </c>
      <c r="C11">
        <v>-152.83959999999999</v>
      </c>
      <c r="D11">
        <v>-56.557899999999997</v>
      </c>
      <c r="E11">
        <v>-27.518999999999998</v>
      </c>
      <c r="F11">
        <v>-16.507000000000001</v>
      </c>
      <c r="G11">
        <v>-18.7681</v>
      </c>
      <c r="H11">
        <v>-15.291</v>
      </c>
      <c r="I11">
        <v>-14.9329</v>
      </c>
      <c r="J11">
        <v>-15.5639</v>
      </c>
      <c r="K11">
        <v>-18.040400000000002</v>
      </c>
      <c r="L11">
        <v>-34.253100000000003</v>
      </c>
      <c r="M11">
        <v>-24.797799999999999</v>
      </c>
      <c r="N11">
        <v>-31.517499999999998</v>
      </c>
      <c r="O11">
        <v>-25.058900000000001</v>
      </c>
      <c r="P11">
        <v>-15.2285</v>
      </c>
      <c r="Q11">
        <v>-17.2621</v>
      </c>
      <c r="R11">
        <v>-12.9687</v>
      </c>
      <c r="S11">
        <v>-18.98</v>
      </c>
      <c r="T11">
        <v>-51.896599999999999</v>
      </c>
      <c r="U11">
        <v>-21625.736700000001</v>
      </c>
      <c r="V11">
        <v>451.74790000000002</v>
      </c>
      <c r="W11">
        <v>32.427700000000002</v>
      </c>
      <c r="X11">
        <v>52.296900000000001</v>
      </c>
      <c r="Y11">
        <v>76.096299999999999</v>
      </c>
      <c r="Z11">
        <v>92.664699999999996</v>
      </c>
      <c r="AA11">
        <v>228.62989999999999</v>
      </c>
      <c r="AB11">
        <v>208.9922</v>
      </c>
      <c r="AC11">
        <v>234.44800000000001</v>
      </c>
      <c r="AD11">
        <v>232.4237</v>
      </c>
      <c r="AE11">
        <v>222.5044</v>
      </c>
      <c r="AF11">
        <v>266.92079999999999</v>
      </c>
      <c r="AG11">
        <v>273.18830000000003</v>
      </c>
      <c r="AH11">
        <v>158.96629999999999</v>
      </c>
      <c r="AI11">
        <v>86.900499999999994</v>
      </c>
      <c r="AJ11">
        <v>82.996399999999994</v>
      </c>
      <c r="AK11">
        <v>37.648899999999998</v>
      </c>
      <c r="AL11">
        <v>94.951800000000006</v>
      </c>
      <c r="AM11">
        <v>131.40960000000001</v>
      </c>
      <c r="AN11">
        <v>209.48050000000001</v>
      </c>
      <c r="AO11">
        <v>175.49979999999999</v>
      </c>
      <c r="AP11">
        <v>387.34989999999999</v>
      </c>
    </row>
    <row r="12" spans="1:42" x14ac:dyDescent="0.25">
      <c r="A12" t="s">
        <v>157</v>
      </c>
      <c r="B12">
        <v>1.8794</v>
      </c>
      <c r="C12">
        <v>1.7662</v>
      </c>
      <c r="D12">
        <v>1.3833</v>
      </c>
      <c r="E12">
        <v>1.0205</v>
      </c>
      <c r="F12">
        <v>0.78949999999999998</v>
      </c>
      <c r="G12">
        <v>0.5494</v>
      </c>
      <c r="H12">
        <v>0.61529999999999996</v>
      </c>
      <c r="I12">
        <v>0.49390000000000001</v>
      </c>
      <c r="J12">
        <v>0.55959999999999999</v>
      </c>
      <c r="K12">
        <v>0.91579999999999995</v>
      </c>
      <c r="L12">
        <v>0.84140000000000004</v>
      </c>
      <c r="M12">
        <v>0.68610000000000004</v>
      </c>
      <c r="N12">
        <v>0.72629999999999995</v>
      </c>
      <c r="O12">
        <v>0.55110000000000003</v>
      </c>
      <c r="P12">
        <v>0.66100000000000003</v>
      </c>
      <c r="Q12">
        <v>0.5262</v>
      </c>
      <c r="R12">
        <v>0.39750000000000002</v>
      </c>
      <c r="S12">
        <v>0.3231</v>
      </c>
      <c r="T12">
        <v>0.438</v>
      </c>
      <c r="U12">
        <v>0.48309999999999997</v>
      </c>
      <c r="V12">
        <v>0.36530000000000001</v>
      </c>
      <c r="W12">
        <v>0.64970000000000006</v>
      </c>
      <c r="X12">
        <v>0.6603</v>
      </c>
      <c r="Y12">
        <v>0.7117</v>
      </c>
      <c r="Z12">
        <v>0.78039999999999998</v>
      </c>
      <c r="AA12">
        <v>0.82310000000000005</v>
      </c>
      <c r="AB12">
        <v>1.2244999999999999</v>
      </c>
      <c r="AC12">
        <v>1.4927999999999999</v>
      </c>
      <c r="AD12">
        <v>1.2791999999999999</v>
      </c>
      <c r="AE12">
        <v>1.1214</v>
      </c>
      <c r="AF12">
        <v>1.0003</v>
      </c>
      <c r="AG12">
        <v>0.99570000000000003</v>
      </c>
      <c r="AH12">
        <v>0.94730000000000003</v>
      </c>
      <c r="AI12">
        <v>0.96220000000000006</v>
      </c>
      <c r="AJ12">
        <v>0.94669999999999999</v>
      </c>
      <c r="AK12">
        <v>0.94110000000000005</v>
      </c>
      <c r="AL12">
        <v>0.92559999999999998</v>
      </c>
      <c r="AM12">
        <v>0.96120000000000005</v>
      </c>
      <c r="AN12">
        <v>1.0734999999999999</v>
      </c>
      <c r="AO12">
        <v>1.1341000000000001</v>
      </c>
      <c r="AP12">
        <v>1.044</v>
      </c>
    </row>
    <row r="13" spans="1:42" x14ac:dyDescent="0.25">
      <c r="A13" t="s">
        <v>158</v>
      </c>
      <c r="B13">
        <v>2.2328000000000001</v>
      </c>
      <c r="C13">
        <v>2.1840000000000002</v>
      </c>
      <c r="D13">
        <v>1.8279000000000001</v>
      </c>
      <c r="E13">
        <v>1.5092000000000001</v>
      </c>
      <c r="F13">
        <v>1.3325</v>
      </c>
      <c r="G13">
        <v>1.1024</v>
      </c>
      <c r="H13">
        <v>1.1742999999999999</v>
      </c>
      <c r="I13">
        <v>0.98970000000000002</v>
      </c>
      <c r="J13">
        <v>1.0163</v>
      </c>
      <c r="K13">
        <v>1.3815999999999999</v>
      </c>
      <c r="L13">
        <v>1.2669999999999999</v>
      </c>
      <c r="M13">
        <v>1.0743</v>
      </c>
      <c r="N13">
        <v>1.1253</v>
      </c>
      <c r="O13">
        <v>0.97140000000000004</v>
      </c>
      <c r="P13">
        <v>1.0927</v>
      </c>
      <c r="Q13">
        <v>0.85609999999999997</v>
      </c>
      <c r="R13">
        <v>0.73799999999999999</v>
      </c>
      <c r="S13">
        <v>0.7329</v>
      </c>
      <c r="T13">
        <v>0.81030000000000002</v>
      </c>
      <c r="U13">
        <v>0.83130000000000004</v>
      </c>
      <c r="V13">
        <v>0.83069999999999999</v>
      </c>
      <c r="W13">
        <v>1.0619000000000001</v>
      </c>
      <c r="X13">
        <v>1.0783</v>
      </c>
      <c r="Y13">
        <v>1.1346000000000001</v>
      </c>
      <c r="Z13">
        <v>1.2424999999999999</v>
      </c>
      <c r="AA13">
        <v>1.2499</v>
      </c>
      <c r="AB13">
        <v>1.6346000000000001</v>
      </c>
      <c r="AC13">
        <v>1.8751</v>
      </c>
      <c r="AD13">
        <v>1.6606000000000001</v>
      </c>
      <c r="AE13">
        <v>1.5083</v>
      </c>
      <c r="AF13">
        <v>1.3851</v>
      </c>
      <c r="AG13">
        <v>1.3753</v>
      </c>
      <c r="AH13">
        <v>1.3540000000000001</v>
      </c>
      <c r="AI13">
        <v>1.4308000000000001</v>
      </c>
      <c r="AJ13">
        <v>1.4623999999999999</v>
      </c>
      <c r="AK13">
        <v>1.532</v>
      </c>
      <c r="AL13">
        <v>1.5671999999999999</v>
      </c>
      <c r="AM13">
        <v>1.5901000000000001</v>
      </c>
      <c r="AN13">
        <v>1.6901999999999999</v>
      </c>
      <c r="AO13">
        <v>1.7259</v>
      </c>
      <c r="AP13">
        <v>1.7158</v>
      </c>
    </row>
    <row r="14" spans="1:42" x14ac:dyDescent="0.25">
      <c r="A14" t="s">
        <v>159</v>
      </c>
      <c r="B14">
        <v>-111.62009999999999</v>
      </c>
      <c r="C14">
        <v>-16.933700000000002</v>
      </c>
      <c r="D14">
        <v>-10.662599999999999</v>
      </c>
      <c r="E14">
        <v>77.998400000000004</v>
      </c>
      <c r="F14">
        <v>-57.276499999999999</v>
      </c>
      <c r="G14">
        <v>-13.9359</v>
      </c>
      <c r="H14">
        <v>-10.359400000000001</v>
      </c>
      <c r="I14">
        <v>-16.4209</v>
      </c>
      <c r="J14">
        <v>-23.8432</v>
      </c>
      <c r="K14">
        <v>-0.38990000000000002</v>
      </c>
      <c r="L14">
        <v>-0.99560000000000004</v>
      </c>
      <c r="M14">
        <v>41.501600000000003</v>
      </c>
      <c r="N14">
        <v>27.0153</v>
      </c>
      <c r="O14">
        <v>26.040800000000001</v>
      </c>
      <c r="P14">
        <v>-44.762099999999997</v>
      </c>
      <c r="Q14">
        <v>-69.257499999999993</v>
      </c>
      <c r="R14">
        <v>-56.407400000000003</v>
      </c>
      <c r="S14">
        <v>-91.361000000000004</v>
      </c>
      <c r="T14">
        <v>8.9658999999999995</v>
      </c>
      <c r="U14">
        <v>8.5245999999999995</v>
      </c>
      <c r="V14">
        <v>-654.61009999999999</v>
      </c>
      <c r="W14">
        <v>17.495000000000001</v>
      </c>
      <c r="X14">
        <v>9.1759000000000004</v>
      </c>
      <c r="Y14">
        <v>9.3183000000000007</v>
      </c>
      <c r="Z14">
        <v>7.0132000000000003</v>
      </c>
      <c r="AA14">
        <v>6.4922000000000004</v>
      </c>
      <c r="AB14">
        <v>-0.35820000000000002</v>
      </c>
      <c r="AC14">
        <v>-6.1341000000000001</v>
      </c>
      <c r="AD14">
        <v>-4.9053000000000004</v>
      </c>
      <c r="AE14">
        <v>-3.2629000000000001</v>
      </c>
      <c r="AF14">
        <v>-2.7479</v>
      </c>
      <c r="AG14">
        <v>-3.0352000000000001</v>
      </c>
      <c r="AH14">
        <v>-2.8557000000000001</v>
      </c>
      <c r="AI14">
        <v>-4.1558999999999999</v>
      </c>
      <c r="AJ14">
        <v>-3.6882000000000001</v>
      </c>
      <c r="AK14">
        <v>-3.8039000000000001</v>
      </c>
      <c r="AL14">
        <v>-5.1798000000000002</v>
      </c>
      <c r="AM14">
        <v>-5.6839000000000004</v>
      </c>
      <c r="AN14">
        <v>-7.0259999999999998</v>
      </c>
      <c r="AO14">
        <v>-7.9603000000000002</v>
      </c>
      <c r="AP14">
        <v>-9.9147999999999996</v>
      </c>
    </row>
    <row r="15" spans="1:42" x14ac:dyDescent="0.25">
      <c r="A15" t="s">
        <v>160</v>
      </c>
      <c r="B15">
        <v>0.35610000000000003</v>
      </c>
      <c r="C15">
        <v>0.36549999999999999</v>
      </c>
      <c r="D15">
        <v>0.34239999999999998</v>
      </c>
      <c r="E15">
        <v>0.42670000000000002</v>
      </c>
      <c r="F15">
        <v>0.31929999999999997</v>
      </c>
      <c r="G15">
        <v>0.31690000000000002</v>
      </c>
      <c r="H15">
        <v>0.26860000000000001</v>
      </c>
      <c r="I15">
        <v>0.3342</v>
      </c>
      <c r="J15">
        <v>0.34399999999999997</v>
      </c>
      <c r="K15">
        <v>0.2767</v>
      </c>
      <c r="L15">
        <v>0.21560000000000001</v>
      </c>
      <c r="M15">
        <v>0.31019999999999998</v>
      </c>
      <c r="N15">
        <v>0.3261</v>
      </c>
      <c r="O15">
        <v>0.30499999999999999</v>
      </c>
      <c r="P15">
        <v>0.35610000000000003</v>
      </c>
      <c r="Q15">
        <v>0.36</v>
      </c>
      <c r="R15">
        <v>0.39460000000000001</v>
      </c>
      <c r="S15">
        <v>0.41620000000000001</v>
      </c>
      <c r="T15">
        <v>0.40250000000000002</v>
      </c>
      <c r="U15">
        <v>0.40260000000000001</v>
      </c>
      <c r="V15">
        <v>0.39750000000000002</v>
      </c>
      <c r="W15">
        <v>0.40870000000000001</v>
      </c>
      <c r="X15">
        <v>0.40689999999999998</v>
      </c>
      <c r="Y15">
        <v>0.39939999999999998</v>
      </c>
      <c r="Z15">
        <v>0.37430000000000002</v>
      </c>
      <c r="AA15">
        <v>0.37809999999999999</v>
      </c>
      <c r="AB15">
        <v>0.30709999999999998</v>
      </c>
      <c r="AC15">
        <v>0.23139999999999999</v>
      </c>
      <c r="AD15">
        <v>0.21110000000000001</v>
      </c>
      <c r="AE15">
        <v>0.1764</v>
      </c>
      <c r="AF15">
        <v>0.1469</v>
      </c>
      <c r="AG15">
        <v>0.1159</v>
      </c>
      <c r="AH15">
        <v>7.8899999999999998E-2</v>
      </c>
      <c r="AI15">
        <v>7.0699999999999999E-2</v>
      </c>
      <c r="AJ15">
        <v>5.3499999999999999E-2</v>
      </c>
      <c r="AK15">
        <v>4.3499999999999997E-2</v>
      </c>
      <c r="AL15">
        <v>3.6700000000000003E-2</v>
      </c>
      <c r="AM15">
        <v>3.1800000000000002E-2</v>
      </c>
      <c r="AN15">
        <v>5.33E-2</v>
      </c>
      <c r="AO15">
        <v>2.6800000000000001E-2</v>
      </c>
      <c r="AP15">
        <v>2.6499999999999999E-2</v>
      </c>
    </row>
    <row r="16" spans="1:42" x14ac:dyDescent="0.25">
      <c r="A16" t="s">
        <v>161</v>
      </c>
      <c r="B16">
        <v>1.7569999999999999</v>
      </c>
      <c r="C16">
        <v>1.9397</v>
      </c>
      <c r="D16">
        <v>1.9430000000000001</v>
      </c>
      <c r="E16">
        <v>2.7290000000000001</v>
      </c>
      <c r="F16">
        <v>2.3658999999999999</v>
      </c>
      <c r="G16">
        <v>2.8628999999999998</v>
      </c>
      <c r="H16">
        <v>1.5423</v>
      </c>
      <c r="I16">
        <v>2.488</v>
      </c>
      <c r="J16">
        <v>3.2587999999999999</v>
      </c>
      <c r="K16">
        <v>1.3029999999999999</v>
      </c>
      <c r="L16">
        <v>1.0129999999999999</v>
      </c>
      <c r="M16">
        <v>1.2693000000000001</v>
      </c>
      <c r="N16">
        <v>1.4093</v>
      </c>
      <c r="O16">
        <v>1.2782</v>
      </c>
      <c r="P16">
        <v>1.7332000000000001</v>
      </c>
      <c r="Q16">
        <v>1.9704999999999999</v>
      </c>
      <c r="R16">
        <v>2.0249000000000001</v>
      </c>
      <c r="S16">
        <v>2.4571999999999998</v>
      </c>
      <c r="T16">
        <v>2.2214999999999998</v>
      </c>
      <c r="U16">
        <v>2.0796000000000001</v>
      </c>
      <c r="V16">
        <v>2.1021000000000001</v>
      </c>
      <c r="W16">
        <v>1.9824999999999999</v>
      </c>
      <c r="X16">
        <v>1.9388000000000001</v>
      </c>
      <c r="Y16">
        <v>1.8352999999999999</v>
      </c>
      <c r="Z16">
        <v>1.3887</v>
      </c>
      <c r="AA16">
        <v>1.3446</v>
      </c>
      <c r="AB16">
        <v>0.83069999999999999</v>
      </c>
      <c r="AC16">
        <v>0.52290000000000003</v>
      </c>
      <c r="AD16">
        <v>0.46850000000000003</v>
      </c>
      <c r="AE16">
        <v>0.37930000000000003</v>
      </c>
      <c r="AF16">
        <v>0.30470000000000003</v>
      </c>
      <c r="AG16">
        <v>0.23219999999999999</v>
      </c>
      <c r="AH16">
        <v>0.14910000000000001</v>
      </c>
      <c r="AI16">
        <v>0.13009999999999999</v>
      </c>
      <c r="AJ16">
        <v>9.7799999999999998E-2</v>
      </c>
      <c r="AK16">
        <v>7.8799999999999995E-2</v>
      </c>
      <c r="AL16">
        <v>6.5199999999999994E-2</v>
      </c>
      <c r="AM16">
        <v>5.5500000000000001E-2</v>
      </c>
      <c r="AN16">
        <v>9.2299999999999993E-2</v>
      </c>
      <c r="AO16">
        <v>4.5100000000000001E-2</v>
      </c>
      <c r="AP16">
        <v>4.4499999999999998E-2</v>
      </c>
    </row>
    <row r="17" spans="1:42" x14ac:dyDescent="0.25">
      <c r="A17" t="s">
        <v>162</v>
      </c>
      <c r="B17">
        <v>0.73429999999999995</v>
      </c>
      <c r="C17">
        <v>0.70189999999999997</v>
      </c>
      <c r="D17">
        <v>0.75139999999999996</v>
      </c>
      <c r="E17">
        <v>0.77559999999999996</v>
      </c>
      <c r="F17">
        <v>0.66239999999999999</v>
      </c>
      <c r="G17">
        <v>0.64280000000000004</v>
      </c>
      <c r="H17">
        <v>0.58350000000000002</v>
      </c>
      <c r="I17">
        <v>0.58220000000000005</v>
      </c>
      <c r="J17">
        <v>0.55549999999999999</v>
      </c>
      <c r="K17">
        <v>0.49819999999999998</v>
      </c>
      <c r="L17">
        <v>0.58889999999999998</v>
      </c>
      <c r="M17">
        <v>0.4556</v>
      </c>
      <c r="N17">
        <v>0.49930000000000002</v>
      </c>
      <c r="O17">
        <v>0.53120000000000001</v>
      </c>
      <c r="P17">
        <v>0.52849999999999997</v>
      </c>
      <c r="Q17">
        <v>0.45829999999999999</v>
      </c>
      <c r="R17">
        <v>0.47670000000000001</v>
      </c>
      <c r="S17">
        <v>0.50729999999999997</v>
      </c>
      <c r="T17">
        <v>0.6109</v>
      </c>
      <c r="U17">
        <v>0.73499999999999999</v>
      </c>
      <c r="V17">
        <v>0.80430000000000001</v>
      </c>
      <c r="W17">
        <v>0.83440000000000003</v>
      </c>
      <c r="X17">
        <v>0.78700000000000003</v>
      </c>
      <c r="Y17">
        <v>0.76749999999999996</v>
      </c>
      <c r="Z17">
        <v>0.78659999999999997</v>
      </c>
      <c r="AA17">
        <v>0.73440000000000005</v>
      </c>
      <c r="AB17">
        <v>0.71799999999999997</v>
      </c>
      <c r="AC17">
        <v>0.72950000000000004</v>
      </c>
      <c r="AD17">
        <v>0.79669999999999996</v>
      </c>
      <c r="AE17">
        <v>0.89749999999999996</v>
      </c>
      <c r="AF17">
        <v>0.90510000000000002</v>
      </c>
      <c r="AG17">
        <v>0.94199999999999995</v>
      </c>
      <c r="AH17">
        <v>1.0450999999999999</v>
      </c>
      <c r="AI17">
        <v>1.0863</v>
      </c>
      <c r="AJ17">
        <v>1.1321000000000001</v>
      </c>
      <c r="AK17">
        <v>1.1276999999999999</v>
      </c>
      <c r="AL17">
        <v>1.1255999999999999</v>
      </c>
      <c r="AM17">
        <v>1.1819999999999999</v>
      </c>
      <c r="AN17">
        <v>1.1395</v>
      </c>
      <c r="AO17">
        <v>1.0243</v>
      </c>
      <c r="AP17">
        <v>0.96650000000000003</v>
      </c>
    </row>
    <row r="18" spans="1:42" x14ac:dyDescent="0.25">
      <c r="A18" t="s">
        <v>163</v>
      </c>
      <c r="B18">
        <v>-1.1792</v>
      </c>
      <c r="C18">
        <v>2.6800000000000001E-2</v>
      </c>
      <c r="D18">
        <v>0.37469999999999998</v>
      </c>
      <c r="E18">
        <v>0.80279999999999996</v>
      </c>
      <c r="F18">
        <v>0.8548</v>
      </c>
      <c r="G18">
        <v>0.8659</v>
      </c>
      <c r="H18">
        <v>0.88460000000000005</v>
      </c>
      <c r="I18">
        <v>9.3200000000000005E-2</v>
      </c>
      <c r="J18">
        <v>0.88429999999999997</v>
      </c>
      <c r="K18">
        <v>-0.51280000000000003</v>
      </c>
      <c r="L18">
        <v>19.3642</v>
      </c>
      <c r="M18">
        <v>3.6939000000000002</v>
      </c>
      <c r="N18">
        <v>0.2114</v>
      </c>
      <c r="O18">
        <v>0.59499999999999997</v>
      </c>
      <c r="P18">
        <v>0.48530000000000001</v>
      </c>
      <c r="Q18">
        <v>-0.75380000000000003</v>
      </c>
      <c r="R18">
        <v>0.56140000000000001</v>
      </c>
      <c r="S18">
        <v>0.1807</v>
      </c>
      <c r="T18">
        <v>4.4728000000000003</v>
      </c>
      <c r="U18">
        <v>8.8157999999999994</v>
      </c>
      <c r="V18">
        <v>0.90139999999999998</v>
      </c>
      <c r="W18">
        <v>-2.1175999999999999</v>
      </c>
      <c r="X18">
        <v>5.2866999999999997</v>
      </c>
      <c r="Y18">
        <v>12.6106</v>
      </c>
      <c r="Z18">
        <v>-27.5</v>
      </c>
      <c r="AA18">
        <v>9.2691999999999997</v>
      </c>
      <c r="AB18">
        <v>8</v>
      </c>
      <c r="AC18">
        <v>11.1815</v>
      </c>
      <c r="AD18">
        <v>3.7465999999999999</v>
      </c>
      <c r="AE18">
        <v>1.8599000000000001</v>
      </c>
      <c r="AF18">
        <v>1.9450000000000001</v>
      </c>
      <c r="AG18">
        <v>1.9712000000000001</v>
      </c>
      <c r="AH18">
        <v>1.2059</v>
      </c>
      <c r="AI18">
        <v>1.0407</v>
      </c>
      <c r="AJ18">
        <v>1.5491999999999999</v>
      </c>
      <c r="AK18">
        <v>0.88139999999999996</v>
      </c>
      <c r="AL18">
        <v>0.998</v>
      </c>
      <c r="AM18">
        <v>1.1338999999999999</v>
      </c>
      <c r="AN18">
        <v>1.7851999999999999</v>
      </c>
      <c r="AO18">
        <v>0.5514</v>
      </c>
      <c r="AP18">
        <v>0.20669999999999999</v>
      </c>
    </row>
    <row r="19" spans="1:42" x14ac:dyDescent="0.25">
      <c r="A19" t="s">
        <v>164</v>
      </c>
      <c r="B19">
        <v>-2.6793</v>
      </c>
      <c r="C19">
        <v>-2.2431000000000001</v>
      </c>
      <c r="D19">
        <v>-3.2109000000000001</v>
      </c>
      <c r="E19">
        <v>-4.4916999999999998</v>
      </c>
      <c r="F19">
        <v>-4.4823000000000004</v>
      </c>
      <c r="G19">
        <v>-3.7808999999999999</v>
      </c>
      <c r="H19">
        <v>-3.0649000000000002</v>
      </c>
      <c r="I19">
        <v>-2.4133</v>
      </c>
      <c r="J19">
        <v>-1.2246999999999999</v>
      </c>
      <c r="K19">
        <v>-1.4424999999999999</v>
      </c>
      <c r="L19">
        <v>-0.80230000000000001</v>
      </c>
      <c r="M19">
        <v>-1.4827999999999999</v>
      </c>
      <c r="N19">
        <v>-1.3532999999999999</v>
      </c>
      <c r="O19">
        <v>-2.2574999999999998</v>
      </c>
      <c r="P19">
        <v>-2.8348</v>
      </c>
      <c r="Q19">
        <v>-1.5738000000000001</v>
      </c>
      <c r="R19">
        <v>-1.4392</v>
      </c>
      <c r="S19">
        <v>-1.1719999999999999</v>
      </c>
      <c r="T19">
        <v>-0.92979999999999996</v>
      </c>
      <c r="U19">
        <v>-0.60750000000000004</v>
      </c>
      <c r="V19">
        <v>-0.55120000000000002</v>
      </c>
      <c r="W19">
        <v>-0.41060000000000002</v>
      </c>
      <c r="X19">
        <v>-0.65700000000000003</v>
      </c>
      <c r="Y19">
        <v>-0.9385</v>
      </c>
      <c r="Z19">
        <v>-0.82279999999999998</v>
      </c>
      <c r="AA19">
        <v>-0.96299999999999997</v>
      </c>
      <c r="AB19">
        <v>-1.7295</v>
      </c>
      <c r="AC19">
        <v>-1.8706</v>
      </c>
      <c r="AD19">
        <v>-4.1481000000000003</v>
      </c>
      <c r="AE19">
        <v>-2.21</v>
      </c>
      <c r="AF19">
        <v>-2.3902999999999999</v>
      </c>
      <c r="AG19">
        <v>-2.1343999999999999</v>
      </c>
      <c r="AH19">
        <v>-2.0182000000000002</v>
      </c>
      <c r="AI19">
        <v>-0.86119999999999997</v>
      </c>
      <c r="AJ19">
        <v>-1.8859999999999999</v>
      </c>
      <c r="AK19">
        <v>-1.8787</v>
      </c>
      <c r="AL19">
        <v>-1.9809000000000001</v>
      </c>
      <c r="AM19">
        <v>-1.7850999999999999</v>
      </c>
      <c r="AN19">
        <v>-1.9919</v>
      </c>
      <c r="AO19">
        <v>-1.8717999999999999</v>
      </c>
      <c r="AP19">
        <v>-2.2254999999999998</v>
      </c>
    </row>
    <row r="20" spans="1:42" x14ac:dyDescent="0.25">
      <c r="A20" t="s">
        <v>165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166</v>
      </c>
      <c r="B21">
        <v>0.13139999999999999</v>
      </c>
      <c r="C21">
        <v>0.14000000000000001</v>
      </c>
      <c r="D21">
        <v>0.1595</v>
      </c>
      <c r="E21">
        <v>0.1459</v>
      </c>
      <c r="F21">
        <v>0.17780000000000001</v>
      </c>
      <c r="G21">
        <v>0.1903</v>
      </c>
      <c r="H21">
        <v>0.19089999999999999</v>
      </c>
      <c r="I21">
        <v>0.15670000000000001</v>
      </c>
      <c r="J21">
        <v>0.15909999999999999</v>
      </c>
      <c r="K21">
        <v>0.15090000000000001</v>
      </c>
      <c r="L21">
        <v>9.3200000000000005E-2</v>
      </c>
      <c r="M21">
        <v>0.1077</v>
      </c>
      <c r="N21">
        <v>0.11940000000000001</v>
      </c>
      <c r="O21">
        <v>0.1326</v>
      </c>
      <c r="P21">
        <v>0.1111</v>
      </c>
      <c r="Q21">
        <v>0.10780000000000001</v>
      </c>
      <c r="R21">
        <v>0.1077</v>
      </c>
      <c r="S21">
        <v>9.6500000000000002E-2</v>
      </c>
      <c r="T21">
        <v>5.1400000000000001E-2</v>
      </c>
      <c r="U21">
        <v>4.9200000000000001E-2</v>
      </c>
      <c r="V21">
        <v>7.4899999999999994E-2</v>
      </c>
      <c r="W21">
        <v>5.0999999999999997E-2</v>
      </c>
      <c r="X21">
        <v>5.2999999999999999E-2</v>
      </c>
      <c r="Y21">
        <v>4.6699999999999998E-2</v>
      </c>
      <c r="Z21">
        <v>5.4100000000000002E-2</v>
      </c>
      <c r="AA21">
        <v>4.6199999999999998E-2</v>
      </c>
      <c r="AB21">
        <v>4.1700000000000001E-2</v>
      </c>
      <c r="AC21">
        <v>4.8599999999999997E-2</v>
      </c>
      <c r="AD21">
        <v>6.4100000000000004E-2</v>
      </c>
      <c r="AE21">
        <v>4.82E-2</v>
      </c>
      <c r="AF21">
        <v>4.4400000000000002E-2</v>
      </c>
      <c r="AG21">
        <v>4.1799999999999997E-2</v>
      </c>
      <c r="AH21">
        <v>4.6100000000000002E-2</v>
      </c>
      <c r="AI21">
        <v>3.9399999999999998E-2</v>
      </c>
      <c r="AJ21">
        <v>3.4200000000000001E-2</v>
      </c>
      <c r="AK21">
        <v>3.3300000000000003E-2</v>
      </c>
      <c r="AL21">
        <v>3.3000000000000002E-2</v>
      </c>
      <c r="AM21">
        <v>3.78E-2</v>
      </c>
      <c r="AN21">
        <v>4.9700000000000001E-2</v>
      </c>
      <c r="AO21">
        <v>4.3499999999999997E-2</v>
      </c>
      <c r="AP21">
        <v>5.3999999999999999E-2</v>
      </c>
    </row>
    <row r="22" spans="1:42" x14ac:dyDescent="0.25">
      <c r="A22" t="s">
        <v>167</v>
      </c>
      <c r="B22">
        <v>0.18940000000000001</v>
      </c>
      <c r="C22">
        <v>0.17419999999999999</v>
      </c>
      <c r="D22">
        <v>0.18210000000000001</v>
      </c>
      <c r="E22">
        <v>0.2059</v>
      </c>
      <c r="F22">
        <v>0.2079</v>
      </c>
      <c r="G22">
        <v>0.2114</v>
      </c>
      <c r="H22">
        <v>0.25230000000000002</v>
      </c>
      <c r="I22">
        <v>0.23769999999999999</v>
      </c>
      <c r="J22">
        <v>0.27739999999999998</v>
      </c>
      <c r="K22">
        <v>0.25290000000000001</v>
      </c>
      <c r="L22">
        <v>0.14649999999999999</v>
      </c>
      <c r="M22">
        <v>0.1996</v>
      </c>
      <c r="N22">
        <v>0.2238</v>
      </c>
      <c r="O22">
        <v>0.1928</v>
      </c>
      <c r="P22">
        <v>0.21879999999999999</v>
      </c>
      <c r="Q22">
        <v>0.20760000000000001</v>
      </c>
      <c r="R22">
        <v>0.2014</v>
      </c>
      <c r="S22">
        <v>0.18759999999999999</v>
      </c>
      <c r="T22">
        <v>0.107</v>
      </c>
      <c r="U22">
        <v>9.2399999999999996E-2</v>
      </c>
      <c r="V22">
        <v>0.155</v>
      </c>
      <c r="W22">
        <v>0.1019</v>
      </c>
      <c r="X22">
        <v>9.4600000000000004E-2</v>
      </c>
      <c r="Y22">
        <v>9.4700000000000006E-2</v>
      </c>
      <c r="Z22">
        <v>0.1048</v>
      </c>
      <c r="AA22">
        <v>0.1095</v>
      </c>
      <c r="AB22">
        <v>0.1012</v>
      </c>
      <c r="AC22">
        <v>9.0200000000000002E-2</v>
      </c>
      <c r="AD22">
        <v>0.1016</v>
      </c>
      <c r="AE22">
        <v>8.14E-2</v>
      </c>
      <c r="AF22">
        <v>7.2300000000000003E-2</v>
      </c>
      <c r="AG22">
        <v>8.43E-2</v>
      </c>
      <c r="AH22">
        <v>5.2900000000000003E-2</v>
      </c>
      <c r="AI22">
        <v>5.67E-2</v>
      </c>
      <c r="AJ22">
        <v>4.48E-2</v>
      </c>
      <c r="AK22">
        <v>4.24E-2</v>
      </c>
      <c r="AL22">
        <v>4.6100000000000002E-2</v>
      </c>
      <c r="AM22">
        <v>4.7800000000000002E-2</v>
      </c>
      <c r="AN22">
        <v>5.3699999999999998E-2</v>
      </c>
      <c r="AO22">
        <v>5.0900000000000001E-2</v>
      </c>
      <c r="AP22">
        <v>6.4500000000000002E-2</v>
      </c>
    </row>
    <row r="23" spans="1:42" x14ac:dyDescent="0.25">
      <c r="A23" t="s">
        <v>168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1.6000000000000001E-3</v>
      </c>
      <c r="J23">
        <v>0</v>
      </c>
      <c r="K23">
        <v>0</v>
      </c>
      <c r="L23">
        <v>0</v>
      </c>
      <c r="M23">
        <v>1.66E-2</v>
      </c>
      <c r="N23">
        <v>1.7100000000000001E-2</v>
      </c>
      <c r="O23">
        <v>1.6299999999999999E-2</v>
      </c>
      <c r="P23">
        <v>1.49E-2</v>
      </c>
      <c r="Q23">
        <v>1.47E-2</v>
      </c>
      <c r="R23">
        <v>1.4999999999999999E-2</v>
      </c>
      <c r="S23">
        <v>1.3100000000000001E-2</v>
      </c>
      <c r="T23">
        <v>1.2200000000000001E-2</v>
      </c>
      <c r="U23">
        <v>1.18E-2</v>
      </c>
      <c r="V23">
        <v>1.2E-2</v>
      </c>
      <c r="W23">
        <v>1.5100000000000001E-2</v>
      </c>
      <c r="X23">
        <v>1.6400000000000001E-2</v>
      </c>
      <c r="Y23">
        <v>1.5699999999999999E-2</v>
      </c>
      <c r="Z23">
        <v>1.3899999999999999E-2</v>
      </c>
      <c r="AA23">
        <v>1.3299999999999999E-2</v>
      </c>
      <c r="AB23">
        <v>1.14E-2</v>
      </c>
      <c r="AC23">
        <v>0.01</v>
      </c>
      <c r="AD23">
        <v>9.4999999999999998E-3</v>
      </c>
      <c r="AE23">
        <v>8.8000000000000005E-3</v>
      </c>
      <c r="AF23">
        <v>8.0999999999999996E-3</v>
      </c>
      <c r="AG23">
        <v>7.4000000000000003E-3</v>
      </c>
      <c r="AH23">
        <v>6.8999999999999999E-3</v>
      </c>
      <c r="AI23">
        <v>6.4000000000000003E-3</v>
      </c>
      <c r="AJ23">
        <v>5.5999999999999999E-3</v>
      </c>
      <c r="AK23">
        <v>5.0000000000000001E-3</v>
      </c>
      <c r="AL23">
        <v>4.5999999999999999E-3</v>
      </c>
      <c r="AM23">
        <v>5.1000000000000004E-3</v>
      </c>
      <c r="AN23">
        <v>4.7000000000000002E-3</v>
      </c>
      <c r="AO23">
        <v>4.0000000000000001E-3</v>
      </c>
      <c r="AP23">
        <v>3.8999999999999998E-3</v>
      </c>
    </row>
    <row r="24" spans="1:42" x14ac:dyDescent="0.25">
      <c r="A24" t="s">
        <v>169</v>
      </c>
      <c r="B24">
        <v>5.9700000000000003E-2</v>
      </c>
      <c r="C24">
        <v>4.65E-2</v>
      </c>
      <c r="D24">
        <v>4.5999999999999999E-2</v>
      </c>
      <c r="E24">
        <v>4.65E-2</v>
      </c>
      <c r="F24">
        <v>4.58E-2</v>
      </c>
      <c r="G24">
        <v>4.5400000000000003E-2</v>
      </c>
      <c r="H24">
        <v>5.9799999999999999E-2</v>
      </c>
      <c r="I24">
        <v>4.58E-2</v>
      </c>
      <c r="J24">
        <v>7.8200000000000006E-2</v>
      </c>
      <c r="K24">
        <v>5.2999999999999999E-2</v>
      </c>
      <c r="L24">
        <v>3.9E-2</v>
      </c>
      <c r="M24">
        <v>3.8399999999999997E-2</v>
      </c>
      <c r="N24">
        <v>3.85E-2</v>
      </c>
      <c r="O24">
        <v>4.1599999999999998E-2</v>
      </c>
      <c r="P24">
        <v>3.7699999999999997E-2</v>
      </c>
      <c r="Q24">
        <v>4.0899999999999999E-2</v>
      </c>
      <c r="R24">
        <v>4.1599999999999998E-2</v>
      </c>
      <c r="S24">
        <v>4.9299999999999997E-2</v>
      </c>
      <c r="T24">
        <v>0.03</v>
      </c>
      <c r="U24">
        <v>2.8400000000000002E-2</v>
      </c>
      <c r="V24">
        <v>4.58E-2</v>
      </c>
      <c r="W24">
        <v>3.3099999999999997E-2</v>
      </c>
      <c r="X24">
        <v>3.1600000000000003E-2</v>
      </c>
      <c r="Y24">
        <v>3.8100000000000002E-2</v>
      </c>
      <c r="Z24">
        <v>3.5299999999999998E-2</v>
      </c>
      <c r="AA24">
        <v>5.7500000000000002E-2</v>
      </c>
      <c r="AB24">
        <v>6.1899999999999997E-2</v>
      </c>
      <c r="AC24">
        <v>5.8900000000000001E-2</v>
      </c>
      <c r="AD24">
        <v>5.91E-2</v>
      </c>
      <c r="AE24">
        <v>3.9600000000000003E-2</v>
      </c>
      <c r="AF24">
        <v>3.4500000000000003E-2</v>
      </c>
      <c r="AG24">
        <v>3.15E-2</v>
      </c>
      <c r="AH24">
        <v>2.23E-2</v>
      </c>
      <c r="AI24">
        <v>2.1299999999999999E-2</v>
      </c>
      <c r="AJ24">
        <v>1.6899999999999998E-2</v>
      </c>
      <c r="AK24">
        <v>1.72E-2</v>
      </c>
      <c r="AL24">
        <v>1.7899999999999999E-2</v>
      </c>
      <c r="AM24">
        <v>1.7899999999999999E-2</v>
      </c>
      <c r="AN24">
        <v>1.9900000000000001E-2</v>
      </c>
      <c r="AO24">
        <v>1.9199999999999998E-2</v>
      </c>
      <c r="AP24">
        <v>2.46E-2</v>
      </c>
    </row>
    <row r="25" spans="1:42" x14ac:dyDescent="0.25">
      <c r="A25" t="s">
        <v>170</v>
      </c>
      <c r="B25">
        <v>-1.6799999999999999E-2</v>
      </c>
      <c r="C25">
        <v>-2.2100000000000002E-2</v>
      </c>
      <c r="D25">
        <v>-3.6799999999999999E-2</v>
      </c>
      <c r="E25">
        <v>-6.2799999999999995E-2</v>
      </c>
      <c r="F25">
        <v>-9.98E-2</v>
      </c>
      <c r="G25">
        <v>-9.1899999999999996E-2</v>
      </c>
      <c r="H25">
        <v>-0.1009</v>
      </c>
      <c r="I25">
        <v>-0.1366</v>
      </c>
      <c r="J25">
        <v>-0.16339999999999999</v>
      </c>
      <c r="K25">
        <v>-0.13950000000000001</v>
      </c>
      <c r="L25">
        <v>-0.15590000000000001</v>
      </c>
      <c r="M25">
        <v>-0.34710000000000002</v>
      </c>
      <c r="N25">
        <v>-0.27110000000000001</v>
      </c>
      <c r="O25">
        <v>-0.22539999999999999</v>
      </c>
      <c r="P25">
        <v>-0.2671</v>
      </c>
      <c r="Q25">
        <v>-0.31669999999999998</v>
      </c>
      <c r="R25">
        <v>-0.36470000000000002</v>
      </c>
      <c r="S25">
        <v>-0.2893</v>
      </c>
      <c r="T25">
        <v>-0.3019</v>
      </c>
      <c r="U25">
        <v>-0.27610000000000001</v>
      </c>
      <c r="V25">
        <v>-0.31509999999999999</v>
      </c>
      <c r="W25">
        <v>-0.37619999999999998</v>
      </c>
      <c r="X25">
        <v>-0.34649999999999997</v>
      </c>
      <c r="Y25">
        <v>-0.1986</v>
      </c>
      <c r="Z25">
        <v>-0.1285</v>
      </c>
      <c r="AA25">
        <v>-6.0199999999999997E-2</v>
      </c>
      <c r="AB25">
        <v>-1.7600000000000001E-2</v>
      </c>
      <c r="AC25">
        <v>-3.5999999999999999E-3</v>
      </c>
      <c r="AD25">
        <v>-6.8999999999999999E-3</v>
      </c>
      <c r="AE25">
        <v>-7.3000000000000001E-3</v>
      </c>
      <c r="AF25">
        <v>-6.4000000000000003E-3</v>
      </c>
      <c r="AG25">
        <v>-3.8999999999999998E-3</v>
      </c>
      <c r="AH25">
        <v>-1.8E-3</v>
      </c>
      <c r="AI25">
        <v>-1E-4</v>
      </c>
      <c r="AJ25">
        <v>2.7000000000000001E-3</v>
      </c>
      <c r="AK25">
        <v>1.2E-2</v>
      </c>
      <c r="AL25">
        <v>7.6E-3</v>
      </c>
      <c r="AM25">
        <v>6.1999999999999998E-3</v>
      </c>
      <c r="AN25">
        <v>6.6E-3</v>
      </c>
      <c r="AO25">
        <v>8.0999999999999996E-3</v>
      </c>
      <c r="AP25">
        <v>1.15E-2</v>
      </c>
    </row>
    <row r="26" spans="1:42" x14ac:dyDescent="0.25">
      <c r="A26" t="s">
        <v>171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3.4243999999999999</v>
      </c>
      <c r="AB26">
        <v>5.0510999999999999</v>
      </c>
      <c r="AC26">
        <v>6.7191000000000001</v>
      </c>
      <c r="AD26">
        <v>8.5291999999999994</v>
      </c>
      <c r="AE26">
        <v>12.1609</v>
      </c>
      <c r="AF26">
        <v>15.7281</v>
      </c>
      <c r="AG26">
        <v>20.8871</v>
      </c>
      <c r="AH26">
        <v>26.4618</v>
      </c>
      <c r="AI26">
        <v>28.878699999999998</v>
      </c>
      <c r="AJ26">
        <v>32.4026</v>
      </c>
      <c r="AK26">
        <v>36.271799999999999</v>
      </c>
      <c r="AL26">
        <v>36.105499999999999</v>
      </c>
      <c r="AM26">
        <v>37.797899999999998</v>
      </c>
      <c r="AN26">
        <v>36.190899999999999</v>
      </c>
      <c r="AO26">
        <v>46.0458</v>
      </c>
      <c r="AP26">
        <v>44.4131</v>
      </c>
    </row>
    <row r="27" spans="1:42" x14ac:dyDescent="0.25">
      <c r="A27" t="s">
        <v>172</v>
      </c>
      <c r="B27">
        <v>-5.3E-3</v>
      </c>
      <c r="C27">
        <v>-5.5999999999999999E-3</v>
      </c>
      <c r="D27">
        <v>-6.7000000000000002E-3</v>
      </c>
      <c r="E27">
        <v>-1.06E-2</v>
      </c>
      <c r="F27">
        <v>-1.6799999999999999E-2</v>
      </c>
      <c r="G27">
        <v>-1.54E-2</v>
      </c>
      <c r="H27">
        <v>-2.1399999999999999E-2</v>
      </c>
      <c r="I27">
        <v>-2.87E-2</v>
      </c>
      <c r="J27">
        <v>-3.39E-2</v>
      </c>
      <c r="K27">
        <v>-3.9800000000000002E-2</v>
      </c>
      <c r="L27">
        <v>-3.1899999999999998E-2</v>
      </c>
      <c r="M27">
        <v>-2.23E-2</v>
      </c>
      <c r="N27">
        <v>-1.7100000000000001E-2</v>
      </c>
      <c r="O27">
        <v>-1.2999999999999999E-2</v>
      </c>
      <c r="P27">
        <v>-2.5100000000000001E-2</v>
      </c>
      <c r="Q27">
        <v>-3.6799999999999999E-2</v>
      </c>
      <c r="R27">
        <v>-5.5199999999999999E-2</v>
      </c>
      <c r="S27">
        <v>-4.8099999999999997E-2</v>
      </c>
      <c r="T27">
        <v>-3.4099999999999998E-2</v>
      </c>
      <c r="U27">
        <v>-1.7399999999999999E-2</v>
      </c>
      <c r="V27">
        <v>-1.9699999999999999E-2</v>
      </c>
      <c r="W27">
        <v>-1.66E-2</v>
      </c>
      <c r="X27">
        <v>-1.9900000000000001E-2</v>
      </c>
      <c r="Y27">
        <v>-1.2E-2</v>
      </c>
      <c r="Z27">
        <v>-1.6000000000000001E-3</v>
      </c>
      <c r="AA27">
        <v>1.9E-3</v>
      </c>
      <c r="AB27">
        <v>1.2999999999999999E-3</v>
      </c>
      <c r="AC27">
        <v>1E-3</v>
      </c>
      <c r="AD27">
        <v>1.8E-3</v>
      </c>
      <c r="AE27">
        <v>3.3E-3</v>
      </c>
      <c r="AF27">
        <v>4.5999999999999999E-3</v>
      </c>
      <c r="AG27">
        <v>5.3E-3</v>
      </c>
      <c r="AH27">
        <v>7.7000000000000002E-3</v>
      </c>
      <c r="AI27">
        <v>1.38E-2</v>
      </c>
      <c r="AJ27">
        <v>1.3599999999999999E-2</v>
      </c>
      <c r="AK27">
        <v>3.7199999999999997E-2</v>
      </c>
      <c r="AL27">
        <v>1.8100000000000002E-2</v>
      </c>
      <c r="AM27">
        <v>1.4800000000000001E-2</v>
      </c>
      <c r="AN27">
        <v>1.3599999999999999E-2</v>
      </c>
      <c r="AO27">
        <v>1.9E-2</v>
      </c>
      <c r="AP27">
        <v>2.4500000000000001E-2</v>
      </c>
    </row>
    <row r="28" spans="1:42" x14ac:dyDescent="0.25">
      <c r="A28" t="s">
        <v>173</v>
      </c>
      <c r="B28">
        <v>-3.3999999999999998E-3</v>
      </c>
      <c r="C28">
        <v>-6.4000000000000003E-3</v>
      </c>
      <c r="D28">
        <v>-1.7399999999999999E-2</v>
      </c>
      <c r="E28">
        <v>-3.7100000000000001E-2</v>
      </c>
      <c r="F28">
        <v>-6.3200000000000006E-2</v>
      </c>
      <c r="G28">
        <v>-5.5599999999999997E-2</v>
      </c>
      <c r="H28">
        <v>-6.7799999999999999E-2</v>
      </c>
      <c r="I28">
        <v>-7.0199999999999999E-2</v>
      </c>
      <c r="J28">
        <v>-6.7799999999999999E-2</v>
      </c>
      <c r="K28">
        <v>-5.5500000000000001E-2</v>
      </c>
      <c r="L28">
        <v>-2.8799999999999999E-2</v>
      </c>
      <c r="M28">
        <v>-4.4900000000000002E-2</v>
      </c>
      <c r="N28">
        <v>-3.4599999999999999E-2</v>
      </c>
      <c r="O28">
        <v>-4.3099999999999999E-2</v>
      </c>
      <c r="P28">
        <v>-7.2999999999999995E-2</v>
      </c>
      <c r="Q28">
        <v>-6.5299999999999997E-2</v>
      </c>
      <c r="R28">
        <v>-9.1499999999999998E-2</v>
      </c>
      <c r="S28">
        <v>-6.1199999999999997E-2</v>
      </c>
      <c r="T28">
        <v>-2.24E-2</v>
      </c>
      <c r="U28">
        <v>-1E-4</v>
      </c>
      <c r="V28">
        <v>2.5999999999999999E-3</v>
      </c>
      <c r="W28">
        <v>3.6900000000000002E-2</v>
      </c>
      <c r="X28">
        <v>2.2599999999999999E-2</v>
      </c>
      <c r="Y28">
        <v>1.4500000000000001E-2</v>
      </c>
      <c r="Z28">
        <v>1.15E-2</v>
      </c>
      <c r="AA28">
        <v>4.4999999999999997E-3</v>
      </c>
      <c r="AB28">
        <v>4.7999999999999996E-3</v>
      </c>
      <c r="AC28">
        <v>4.1999999999999997E-3</v>
      </c>
      <c r="AD28">
        <v>4.3E-3</v>
      </c>
      <c r="AE28">
        <v>4.4999999999999997E-3</v>
      </c>
      <c r="AF28">
        <v>3.7000000000000002E-3</v>
      </c>
      <c r="AG28">
        <v>3.5999999999999999E-3</v>
      </c>
      <c r="AH28">
        <v>6.1999999999999998E-3</v>
      </c>
      <c r="AI28">
        <v>1.1299999999999999E-2</v>
      </c>
      <c r="AJ28">
        <v>1.18E-2</v>
      </c>
      <c r="AK28">
        <v>2.5100000000000001E-2</v>
      </c>
      <c r="AL28">
        <v>1.0200000000000001E-2</v>
      </c>
      <c r="AM28">
        <v>7.4000000000000003E-3</v>
      </c>
      <c r="AN28">
        <v>4.5999999999999999E-3</v>
      </c>
      <c r="AO28">
        <v>5.4999999999999997E-3</v>
      </c>
      <c r="AP28">
        <v>2.5000000000000001E-3</v>
      </c>
    </row>
    <row r="29" spans="1:42" x14ac:dyDescent="0.25">
      <c r="A29" t="s">
        <v>174</v>
      </c>
      <c r="B29">
        <v>0.33500000000000002</v>
      </c>
      <c r="C29">
        <v>0.4128</v>
      </c>
      <c r="D29">
        <v>0.4546</v>
      </c>
      <c r="E29">
        <v>0.5121</v>
      </c>
      <c r="F29">
        <v>0.4975</v>
      </c>
      <c r="G29">
        <v>0.50249999999999995</v>
      </c>
      <c r="H29">
        <v>0.48409999999999997</v>
      </c>
      <c r="I29">
        <v>0.63149999999999995</v>
      </c>
      <c r="J29">
        <v>0.57640000000000002</v>
      </c>
      <c r="K29">
        <v>0.6048</v>
      </c>
      <c r="L29">
        <v>1.0284</v>
      </c>
      <c r="M29">
        <v>1.0561</v>
      </c>
      <c r="N29">
        <v>1.1087</v>
      </c>
      <c r="O29">
        <v>1.1255999999999999</v>
      </c>
      <c r="P29">
        <v>1.1894</v>
      </c>
      <c r="Q29">
        <v>1.3207</v>
      </c>
      <c r="R29">
        <v>1.3434999999999999</v>
      </c>
      <c r="S29">
        <v>1.5694999999999999</v>
      </c>
      <c r="T29">
        <v>2.6604000000000001</v>
      </c>
      <c r="U29">
        <v>2.8237999999999999</v>
      </c>
      <c r="V29">
        <v>1.7499</v>
      </c>
      <c r="W29">
        <v>2.3917000000000002</v>
      </c>
      <c r="X29">
        <v>2.3422999999999998</v>
      </c>
      <c r="Y29">
        <v>2.7749000000000001</v>
      </c>
      <c r="Z29">
        <v>2.1802999999999999</v>
      </c>
      <c r="AA29">
        <v>2.1680999999999999</v>
      </c>
      <c r="AB29">
        <v>3.1202000000000001</v>
      </c>
      <c r="AC29">
        <v>3.8399000000000001</v>
      </c>
      <c r="AD29">
        <v>3.6034999999999999</v>
      </c>
      <c r="AE29">
        <v>4.1050000000000004</v>
      </c>
      <c r="AF29">
        <v>4.5964</v>
      </c>
      <c r="AG29">
        <v>5.9882</v>
      </c>
      <c r="AH29">
        <v>6.0445000000000002</v>
      </c>
      <c r="AI29">
        <v>5.4432999999999998</v>
      </c>
      <c r="AJ29">
        <v>6.8194999999999997</v>
      </c>
      <c r="AK29">
        <v>7.7693000000000003</v>
      </c>
      <c r="AL29">
        <v>7.3685999999999998</v>
      </c>
      <c r="AM29">
        <v>7.8609</v>
      </c>
      <c r="AN29">
        <v>7.3520000000000003</v>
      </c>
      <c r="AO29">
        <v>7.9291</v>
      </c>
      <c r="AP29">
        <v>6.6858000000000004</v>
      </c>
    </row>
    <row r="30" spans="1:42" x14ac:dyDescent="0.25">
      <c r="A30" t="s">
        <v>175</v>
      </c>
      <c r="B30">
        <v>3.1699999999999999E-2</v>
      </c>
      <c r="C30">
        <v>-8.9999999999999998E-4</v>
      </c>
      <c r="D30">
        <v>-1.49E-2</v>
      </c>
      <c r="E30">
        <v>-4.6300000000000001E-2</v>
      </c>
      <c r="F30">
        <v>-6.9800000000000001E-2</v>
      </c>
      <c r="G30">
        <v>-8.3900000000000002E-2</v>
      </c>
      <c r="H30">
        <v>-0.1051</v>
      </c>
      <c r="I30">
        <v>-1.55E-2</v>
      </c>
      <c r="J30">
        <v>-0.12540000000000001</v>
      </c>
      <c r="K30">
        <v>7.1599999999999997E-2</v>
      </c>
      <c r="L30">
        <v>0.18959999999999999</v>
      </c>
      <c r="M30">
        <v>-0.2072</v>
      </c>
      <c r="N30">
        <v>-2.87E-2</v>
      </c>
      <c r="O30">
        <v>-8.0799999999999997E-2</v>
      </c>
      <c r="P30">
        <v>-0.1198</v>
      </c>
      <c r="Q30">
        <v>0.2046</v>
      </c>
      <c r="R30">
        <v>-0.157</v>
      </c>
      <c r="S30">
        <v>-5.0799999999999998E-2</v>
      </c>
      <c r="T30">
        <v>0.5423</v>
      </c>
      <c r="U30">
        <v>0.48259999999999997</v>
      </c>
      <c r="V30">
        <v>-0.24660000000000001</v>
      </c>
      <c r="W30">
        <v>0.32540000000000002</v>
      </c>
      <c r="X30">
        <v>0.28089999999999998</v>
      </c>
      <c r="Y30">
        <v>0.53549999999999998</v>
      </c>
      <c r="Z30">
        <v>-0.1603</v>
      </c>
      <c r="AA30">
        <v>0.3463</v>
      </c>
      <c r="AB30">
        <v>0.8538</v>
      </c>
      <c r="AC30">
        <v>1.079</v>
      </c>
      <c r="AD30">
        <v>0.56920000000000004</v>
      </c>
      <c r="AE30">
        <v>0.72909999999999997</v>
      </c>
      <c r="AF30">
        <v>1.0515000000000001</v>
      </c>
      <c r="AG30">
        <v>1.5495000000000001</v>
      </c>
      <c r="AH30">
        <v>1.2875000000000001</v>
      </c>
      <c r="AI30">
        <v>0.75570000000000004</v>
      </c>
      <c r="AJ30">
        <v>1.6211</v>
      </c>
      <c r="AK30">
        <v>1.0472999999999999</v>
      </c>
      <c r="AL30">
        <v>0.79369999999999996</v>
      </c>
      <c r="AM30">
        <v>0.96660000000000001</v>
      </c>
      <c r="AN30">
        <v>1.0416000000000001</v>
      </c>
      <c r="AO30">
        <v>1.3768</v>
      </c>
      <c r="AP30">
        <v>7.5999999999999998E-2</v>
      </c>
    </row>
    <row r="31" spans="1:42" x14ac:dyDescent="0.25">
      <c r="A31" t="s">
        <v>176</v>
      </c>
      <c r="B31">
        <v>-7.6300000000000007E-2</v>
      </c>
      <c r="C31">
        <v>-9.4299999999999995E-2</v>
      </c>
      <c r="D31">
        <v>-0.1517</v>
      </c>
      <c r="E31">
        <v>-0.1973</v>
      </c>
      <c r="F31">
        <v>-0.22550000000000001</v>
      </c>
      <c r="G31">
        <v>-0.2132</v>
      </c>
      <c r="H31">
        <v>-0.20280000000000001</v>
      </c>
      <c r="I31">
        <v>-0.21379999999999999</v>
      </c>
      <c r="J31">
        <v>-0.109</v>
      </c>
      <c r="K31">
        <v>-0.1404</v>
      </c>
      <c r="L31">
        <v>-0.1108</v>
      </c>
      <c r="M31">
        <v>-0.24110000000000001</v>
      </c>
      <c r="N31">
        <v>-0.22720000000000001</v>
      </c>
      <c r="O31">
        <v>-0.38700000000000001</v>
      </c>
      <c r="P31">
        <v>-0.44490000000000002</v>
      </c>
      <c r="Q31">
        <v>-0.316</v>
      </c>
      <c r="R31">
        <v>-0.25840000000000002</v>
      </c>
      <c r="S31">
        <v>-0.23910000000000001</v>
      </c>
      <c r="T31">
        <v>-0.19900000000000001</v>
      </c>
      <c r="U31">
        <v>-0.127</v>
      </c>
      <c r="V31">
        <v>-0.1079</v>
      </c>
      <c r="W31">
        <v>-9.6000000000000002E-2</v>
      </c>
      <c r="X31">
        <v>-0.1431</v>
      </c>
      <c r="Y31">
        <v>-0.15479999999999999</v>
      </c>
      <c r="Z31">
        <v>-0.1658</v>
      </c>
      <c r="AA31">
        <v>-0.1961</v>
      </c>
      <c r="AB31">
        <v>-0.35930000000000001</v>
      </c>
      <c r="AC31">
        <v>-0.41320000000000001</v>
      </c>
      <c r="AD31">
        <v>-0.89349999999999996</v>
      </c>
      <c r="AE31">
        <v>-0.51659999999999995</v>
      </c>
      <c r="AF31">
        <v>-0.60780000000000001</v>
      </c>
      <c r="AG31">
        <v>-0.61170000000000002</v>
      </c>
      <c r="AH31">
        <v>-0.57230000000000003</v>
      </c>
      <c r="AI31">
        <v>-0.25519999999999998</v>
      </c>
      <c r="AJ31">
        <v>-0.57310000000000005</v>
      </c>
      <c r="AK31">
        <v>-0.59360000000000002</v>
      </c>
      <c r="AL31">
        <v>-0.65449999999999997</v>
      </c>
      <c r="AM31">
        <v>-0.64959999999999996</v>
      </c>
      <c r="AN31">
        <v>-0.77459999999999996</v>
      </c>
      <c r="AO31">
        <v>-0.72650000000000003</v>
      </c>
      <c r="AP31">
        <v>-0.87039999999999995</v>
      </c>
    </row>
    <row r="32" spans="1:42" x14ac:dyDescent="0.25">
      <c r="A32" t="s">
        <v>177</v>
      </c>
      <c r="B32">
        <v>-4.4600000000000001E-2</v>
      </c>
      <c r="C32">
        <v>-9.5200000000000007E-2</v>
      </c>
      <c r="D32">
        <v>-0.1666</v>
      </c>
      <c r="E32">
        <v>-0.24360000000000001</v>
      </c>
      <c r="F32">
        <v>-0.29530000000000001</v>
      </c>
      <c r="G32">
        <v>-0.29709999999999998</v>
      </c>
      <c r="H32">
        <v>-0.30790000000000001</v>
      </c>
      <c r="I32">
        <v>-0.22939999999999999</v>
      </c>
      <c r="J32">
        <v>-0.2344</v>
      </c>
      <c r="K32">
        <v>-6.88E-2</v>
      </c>
      <c r="L32">
        <v>7.8799999999999995E-2</v>
      </c>
      <c r="M32">
        <v>-0.44829999999999998</v>
      </c>
      <c r="N32">
        <v>-0.25590000000000002</v>
      </c>
      <c r="O32">
        <v>-0.46779999999999999</v>
      </c>
      <c r="P32">
        <v>-0.56469999999999998</v>
      </c>
      <c r="Q32">
        <v>-0.1114</v>
      </c>
      <c r="R32">
        <v>-0.41539999999999999</v>
      </c>
      <c r="S32">
        <v>-0.28999999999999998</v>
      </c>
      <c r="T32">
        <v>0.34329999999999999</v>
      </c>
      <c r="U32">
        <v>0.35560000000000003</v>
      </c>
      <c r="V32">
        <v>-0.35449999999999998</v>
      </c>
      <c r="W32">
        <v>0.22939999999999999</v>
      </c>
      <c r="X32">
        <v>0.13789999999999999</v>
      </c>
      <c r="Y32">
        <v>0.38069999999999998</v>
      </c>
      <c r="Z32">
        <v>-0.32600000000000001</v>
      </c>
      <c r="AA32">
        <v>0.15010000000000001</v>
      </c>
      <c r="AB32">
        <v>0.4945</v>
      </c>
      <c r="AC32">
        <v>0.66579999999999995</v>
      </c>
      <c r="AD32">
        <v>-0.32429999999999998</v>
      </c>
      <c r="AE32">
        <v>0.21249999999999999</v>
      </c>
      <c r="AF32">
        <v>0.44369999999999998</v>
      </c>
      <c r="AG32">
        <v>0.93779999999999997</v>
      </c>
      <c r="AH32">
        <v>0.71509999999999996</v>
      </c>
      <c r="AI32">
        <v>0.50049999999999994</v>
      </c>
      <c r="AJ32">
        <v>1.048</v>
      </c>
      <c r="AK32">
        <v>0.45369999999999999</v>
      </c>
      <c r="AL32">
        <v>0.13930000000000001</v>
      </c>
      <c r="AM32">
        <v>0.31690000000000002</v>
      </c>
      <c r="AN32">
        <v>0.26700000000000002</v>
      </c>
      <c r="AO32">
        <v>0.65029999999999999</v>
      </c>
      <c r="AP32">
        <v>-0.7944</v>
      </c>
    </row>
    <row r="33" spans="1:42" x14ac:dyDescent="0.25">
      <c r="A33" t="s">
        <v>178</v>
      </c>
      <c r="B33">
        <v>1.3952</v>
      </c>
      <c r="C33">
        <v>1.4415</v>
      </c>
      <c r="D33">
        <v>1.2745</v>
      </c>
      <c r="E33">
        <v>1.0297000000000001</v>
      </c>
      <c r="F33">
        <v>0.81030000000000002</v>
      </c>
      <c r="G33">
        <v>0.61629999999999996</v>
      </c>
      <c r="H33">
        <v>0.75</v>
      </c>
      <c r="I33">
        <v>0.63419999999999999</v>
      </c>
      <c r="J33">
        <v>0.73650000000000004</v>
      </c>
      <c r="K33">
        <v>1.5577000000000001</v>
      </c>
      <c r="L33">
        <v>1.3907</v>
      </c>
      <c r="M33">
        <v>1.6173999999999999</v>
      </c>
      <c r="N33">
        <v>1.6840999999999999</v>
      </c>
      <c r="O33">
        <v>1.2727999999999999</v>
      </c>
      <c r="P33">
        <v>1.4618</v>
      </c>
      <c r="Q33">
        <v>1.415</v>
      </c>
      <c r="R33">
        <v>1.0980000000000001</v>
      </c>
      <c r="S33">
        <v>0.93459999999999999</v>
      </c>
      <c r="T33">
        <v>1.2188000000000001</v>
      </c>
      <c r="U33">
        <v>1.5158</v>
      </c>
      <c r="V33">
        <v>0.89749999999999996</v>
      </c>
      <c r="W33">
        <v>1.9144000000000001</v>
      </c>
      <c r="X33">
        <v>2.0701999999999998</v>
      </c>
      <c r="Y33">
        <v>2.3555000000000001</v>
      </c>
      <c r="Z33">
        <v>2.9434999999999998</v>
      </c>
      <c r="AA33">
        <v>3.0945</v>
      </c>
      <c r="AB33">
        <v>5.1692999999999998</v>
      </c>
      <c r="AC33">
        <v>6.9278000000000004</v>
      </c>
      <c r="AD33">
        <v>5.9455</v>
      </c>
      <c r="AE33">
        <v>5.5712000000000002</v>
      </c>
      <c r="AF33">
        <v>5.3775000000000004</v>
      </c>
      <c r="AG33">
        <v>5.9840999999999998</v>
      </c>
      <c r="AH33">
        <v>5.8049999999999997</v>
      </c>
      <c r="AI33">
        <v>6.08</v>
      </c>
      <c r="AJ33">
        <v>6.7092000000000001</v>
      </c>
      <c r="AK33">
        <v>7.0879000000000003</v>
      </c>
      <c r="AL33">
        <v>7.0758000000000001</v>
      </c>
      <c r="AM33">
        <v>7.2769000000000004</v>
      </c>
      <c r="AN33">
        <v>8.2105999999999995</v>
      </c>
      <c r="AO33">
        <v>9.1663999999999994</v>
      </c>
      <c r="AP33">
        <v>8.4315999999999995</v>
      </c>
    </row>
    <row r="34" spans="1:42" x14ac:dyDescent="0.25">
      <c r="A34" t="s">
        <v>179</v>
      </c>
      <c r="B34">
        <v>0.4924</v>
      </c>
      <c r="C34">
        <v>0.51100000000000001</v>
      </c>
      <c r="D34">
        <v>0.51129999999999998</v>
      </c>
      <c r="E34">
        <v>0.48799999999999999</v>
      </c>
      <c r="F34">
        <v>0.43719999999999998</v>
      </c>
      <c r="G34">
        <v>0.37669999999999998</v>
      </c>
      <c r="H34">
        <v>0.6794</v>
      </c>
      <c r="I34">
        <v>0.5635</v>
      </c>
      <c r="J34">
        <v>0.48759999999999998</v>
      </c>
      <c r="K34">
        <v>1.2002999999999999</v>
      </c>
      <c r="L34">
        <v>1.1994</v>
      </c>
      <c r="M34">
        <v>2.5602</v>
      </c>
      <c r="N34">
        <v>2.3835999999999999</v>
      </c>
      <c r="O34">
        <v>2.5078</v>
      </c>
      <c r="P34">
        <v>2.3012000000000001</v>
      </c>
      <c r="Q34">
        <v>2.1021999999999998</v>
      </c>
      <c r="R34">
        <v>2.0947</v>
      </c>
      <c r="S34">
        <v>1.8540000000000001</v>
      </c>
      <c r="T34">
        <v>2.0672000000000001</v>
      </c>
      <c r="U34">
        <v>2.2496999999999998</v>
      </c>
      <c r="V34">
        <v>2.1070000000000002</v>
      </c>
      <c r="W34">
        <v>2.4746999999999999</v>
      </c>
      <c r="X34">
        <v>2.5573999999999999</v>
      </c>
      <c r="Y34">
        <v>2.8060999999999998</v>
      </c>
      <c r="Z34">
        <v>3.6576</v>
      </c>
      <c r="AA34">
        <v>3.8519999999999999</v>
      </c>
      <c r="AB34">
        <v>6.0091999999999999</v>
      </c>
      <c r="AC34">
        <v>8.2469999999999999</v>
      </c>
      <c r="AD34">
        <v>8.2774999999999999</v>
      </c>
      <c r="AE34">
        <v>8.8035999999999994</v>
      </c>
      <c r="AF34">
        <v>9.3180999999999994</v>
      </c>
      <c r="AG34">
        <v>10.4816</v>
      </c>
      <c r="AH34">
        <v>11.2623</v>
      </c>
      <c r="AI34">
        <v>11.9695</v>
      </c>
      <c r="AJ34">
        <v>12.938000000000001</v>
      </c>
      <c r="AK34">
        <v>14.533200000000001</v>
      </c>
      <c r="AL34">
        <v>15.422599999999999</v>
      </c>
      <c r="AM34">
        <v>16.365200000000002</v>
      </c>
      <c r="AN34">
        <v>17.071200000000001</v>
      </c>
      <c r="AO34">
        <v>19.964400000000001</v>
      </c>
      <c r="AP34">
        <v>20.435300000000002</v>
      </c>
    </row>
    <row r="35" spans="1:42" x14ac:dyDescent="0.25">
      <c r="A35" t="s">
        <v>180</v>
      </c>
      <c r="B35">
        <v>0.86519999999999997</v>
      </c>
      <c r="C35">
        <v>0.99109999999999998</v>
      </c>
      <c r="D35">
        <v>0.99360000000000004</v>
      </c>
      <c r="E35">
        <v>1.3319000000000001</v>
      </c>
      <c r="F35">
        <v>1.0344</v>
      </c>
      <c r="G35">
        <v>1.0786</v>
      </c>
      <c r="H35">
        <v>1.0478000000000001</v>
      </c>
      <c r="I35">
        <v>1.4020999999999999</v>
      </c>
      <c r="J35">
        <v>1.589</v>
      </c>
      <c r="K35">
        <v>1.5640000000000001</v>
      </c>
      <c r="L35">
        <v>1.2150000000000001</v>
      </c>
      <c r="M35">
        <v>3.2494999999999998</v>
      </c>
      <c r="N35">
        <v>3.3592</v>
      </c>
      <c r="O35">
        <v>3.2054</v>
      </c>
      <c r="P35">
        <v>3.9885000000000002</v>
      </c>
      <c r="Q35">
        <v>4.1425000000000001</v>
      </c>
      <c r="R35">
        <v>4.2416</v>
      </c>
      <c r="S35">
        <v>4.5556000000000001</v>
      </c>
      <c r="T35">
        <v>4.5922000000000001</v>
      </c>
      <c r="U35">
        <v>4.6783999999999999</v>
      </c>
      <c r="V35">
        <v>4.4291999999999998</v>
      </c>
      <c r="W35">
        <v>4.9059999999999997</v>
      </c>
      <c r="X35">
        <v>4.9584000000000001</v>
      </c>
      <c r="Y35">
        <v>5.1498999999999997</v>
      </c>
      <c r="Z35">
        <v>5.0793999999999997</v>
      </c>
      <c r="AA35">
        <v>5.1791999999999998</v>
      </c>
      <c r="AB35">
        <v>4.9917999999999996</v>
      </c>
      <c r="AC35">
        <v>4.3124000000000002</v>
      </c>
      <c r="AD35">
        <v>3.8782999999999999</v>
      </c>
      <c r="AE35">
        <v>3.3388</v>
      </c>
      <c r="AF35">
        <v>2.839</v>
      </c>
      <c r="AG35">
        <v>2.4339</v>
      </c>
      <c r="AH35">
        <v>1.6793</v>
      </c>
      <c r="AI35">
        <v>1.5567</v>
      </c>
      <c r="AJ35">
        <v>1.2647999999999999</v>
      </c>
      <c r="AK35">
        <v>1.145</v>
      </c>
      <c r="AL35">
        <v>1.006</v>
      </c>
      <c r="AM35">
        <v>0.90820000000000001</v>
      </c>
      <c r="AN35">
        <v>1.5762</v>
      </c>
      <c r="AO35">
        <v>0.90010000000000001</v>
      </c>
      <c r="AP35">
        <v>0.90990000000000004</v>
      </c>
    </row>
    <row r="36" spans="1:42" x14ac:dyDescent="0.25">
      <c r="A36" t="s">
        <v>181</v>
      </c>
      <c r="B36">
        <v>0.4924</v>
      </c>
      <c r="C36">
        <v>0.51100000000000001</v>
      </c>
      <c r="D36">
        <v>0.51129999999999998</v>
      </c>
      <c r="E36">
        <v>0.48799999999999999</v>
      </c>
      <c r="F36">
        <v>0.43719999999999998</v>
      </c>
      <c r="G36">
        <v>0.37669999999999998</v>
      </c>
      <c r="H36">
        <v>0.6794</v>
      </c>
      <c r="I36">
        <v>0.5635</v>
      </c>
      <c r="J36">
        <v>0.48759999999999998</v>
      </c>
      <c r="K36">
        <v>1.2002999999999999</v>
      </c>
      <c r="L36">
        <v>1.1994</v>
      </c>
      <c r="M36">
        <v>2.5602</v>
      </c>
      <c r="N36">
        <v>2.3835999999999999</v>
      </c>
      <c r="O36">
        <v>2.5078</v>
      </c>
      <c r="P36">
        <v>2.3012000000000001</v>
      </c>
      <c r="Q36">
        <v>2.1021999999999998</v>
      </c>
      <c r="R36">
        <v>2.0947</v>
      </c>
      <c r="S36">
        <v>1.8540000000000001</v>
      </c>
      <c r="T36">
        <v>2.0672000000000001</v>
      </c>
      <c r="U36">
        <v>2.2496999999999998</v>
      </c>
      <c r="V36">
        <v>2.1070000000000002</v>
      </c>
      <c r="W36">
        <v>2.4746999999999999</v>
      </c>
      <c r="X36">
        <v>2.5573999999999999</v>
      </c>
      <c r="Y36">
        <v>2.8060999999999998</v>
      </c>
      <c r="Z36">
        <v>3.6576</v>
      </c>
      <c r="AA36">
        <v>3.8519999999999999</v>
      </c>
      <c r="AB36">
        <v>6.0091999999999999</v>
      </c>
      <c r="AC36">
        <v>8.2469999999999999</v>
      </c>
      <c r="AD36">
        <v>8.2774999999999999</v>
      </c>
      <c r="AE36">
        <v>8.8035999999999994</v>
      </c>
      <c r="AF36">
        <v>9.3180999999999994</v>
      </c>
      <c r="AG36">
        <v>10.4816</v>
      </c>
      <c r="AH36">
        <v>11.2623</v>
      </c>
      <c r="AI36">
        <v>11.9695</v>
      </c>
      <c r="AJ36">
        <v>12.938000000000001</v>
      </c>
      <c r="AK36">
        <v>14.533200000000001</v>
      </c>
      <c r="AL36">
        <v>15.422599999999999</v>
      </c>
      <c r="AM36">
        <v>16.365200000000002</v>
      </c>
      <c r="AN36">
        <v>17.071200000000001</v>
      </c>
      <c r="AO36">
        <v>19.964400000000001</v>
      </c>
      <c r="AP36">
        <v>20.435300000000002</v>
      </c>
    </row>
    <row r="37" spans="1:42" x14ac:dyDescent="0.25">
      <c r="A37" t="s">
        <v>182</v>
      </c>
      <c r="B37">
        <v>-82641000</v>
      </c>
      <c r="C37">
        <v>-177347000</v>
      </c>
      <c r="D37">
        <v>-312171000</v>
      </c>
      <c r="E37">
        <v>-455063000</v>
      </c>
      <c r="F37">
        <v>-557854000</v>
      </c>
      <c r="G37">
        <v>-564681000</v>
      </c>
      <c r="H37">
        <v>-595743000</v>
      </c>
      <c r="I37">
        <v>-441071000</v>
      </c>
      <c r="J37">
        <v>-466464000</v>
      </c>
      <c r="K37">
        <v>-144384000</v>
      </c>
      <c r="L37">
        <v>176038000</v>
      </c>
      <c r="M37">
        <v>-969821000</v>
      </c>
      <c r="N37">
        <v>-622435000</v>
      </c>
      <c r="O37">
        <v>-1159240000</v>
      </c>
      <c r="P37">
        <v>-1416996000</v>
      </c>
      <c r="Q37">
        <v>-277329000</v>
      </c>
      <c r="R37">
        <v>-1054038000</v>
      </c>
      <c r="S37">
        <v>-739477000</v>
      </c>
      <c r="T37">
        <v>880515000</v>
      </c>
      <c r="U37">
        <v>910000000</v>
      </c>
      <c r="V37">
        <v>-920000000</v>
      </c>
      <c r="W37">
        <v>609000000</v>
      </c>
      <c r="X37">
        <v>371000000</v>
      </c>
      <c r="Y37">
        <v>1013000000</v>
      </c>
      <c r="Z37">
        <v>-895000000</v>
      </c>
      <c r="AA37">
        <v>418000000</v>
      </c>
      <c r="AB37">
        <v>1390000000</v>
      </c>
      <c r="AC37">
        <v>1863000000</v>
      </c>
      <c r="AD37">
        <v>-935000000</v>
      </c>
      <c r="AE37">
        <v>619000000</v>
      </c>
      <c r="AF37">
        <v>1328000000</v>
      </c>
      <c r="AG37">
        <v>2775000000</v>
      </c>
      <c r="AH37">
        <v>2219000000</v>
      </c>
      <c r="AI37">
        <v>1557000000</v>
      </c>
      <c r="AJ37">
        <v>3297000000</v>
      </c>
      <c r="AK37">
        <v>1420000000</v>
      </c>
      <c r="AL37">
        <v>441000000</v>
      </c>
      <c r="AM37">
        <v>1005000000</v>
      </c>
      <c r="AN37">
        <v>848000000</v>
      </c>
      <c r="AO37">
        <v>2064000000</v>
      </c>
      <c r="AP37">
        <v>-2531000000</v>
      </c>
    </row>
    <row r="38" spans="1:42" x14ac:dyDescent="0.25">
      <c r="A38" t="s">
        <v>183</v>
      </c>
      <c r="B38">
        <v>1742577000</v>
      </c>
      <c r="C38">
        <v>1865844000</v>
      </c>
      <c r="D38">
        <v>1523137000</v>
      </c>
      <c r="E38">
        <v>1072907000</v>
      </c>
      <c r="F38">
        <v>729036000</v>
      </c>
      <c r="G38">
        <v>244233000</v>
      </c>
      <c r="H38">
        <v>445024000</v>
      </c>
      <c r="I38">
        <v>-29029000</v>
      </c>
      <c r="J38">
        <v>51844000</v>
      </c>
      <c r="K38">
        <v>1437301000</v>
      </c>
      <c r="L38">
        <v>1090022000</v>
      </c>
      <c r="M38">
        <v>432791000</v>
      </c>
      <c r="N38">
        <v>782450000</v>
      </c>
      <c r="O38">
        <v>-186911000</v>
      </c>
      <c r="P38">
        <v>599793000</v>
      </c>
      <c r="Q38">
        <v>-1104150000</v>
      </c>
      <c r="R38">
        <v>-2266439000</v>
      </c>
      <c r="S38">
        <v>-2441565000</v>
      </c>
      <c r="T38">
        <v>-1854833000</v>
      </c>
      <c r="U38">
        <v>-1686000000</v>
      </c>
      <c r="V38">
        <v>-1564978000</v>
      </c>
      <c r="W38">
        <v>593177000</v>
      </c>
      <c r="X38">
        <v>794000000</v>
      </c>
      <c r="Y38">
        <v>1436000000</v>
      </c>
      <c r="Z38">
        <v>2907000000</v>
      </c>
      <c r="AA38">
        <v>3066000000</v>
      </c>
      <c r="AB38">
        <v>8442000000</v>
      </c>
      <c r="AC38">
        <v>12469000000</v>
      </c>
      <c r="AD38">
        <v>9828000000</v>
      </c>
      <c r="AE38">
        <v>8322000000</v>
      </c>
      <c r="AF38">
        <v>6951000000</v>
      </c>
      <c r="AG38">
        <v>7395000000</v>
      </c>
      <c r="AH38">
        <v>7595000000</v>
      </c>
      <c r="AI38">
        <v>9401000000</v>
      </c>
      <c r="AJ38">
        <v>11379000000</v>
      </c>
      <c r="AK38">
        <v>14208000000</v>
      </c>
      <c r="AL38">
        <v>15561000000</v>
      </c>
      <c r="AM38">
        <v>16283000000</v>
      </c>
      <c r="AN38">
        <v>18386000000</v>
      </c>
      <c r="AO38">
        <v>20868000000</v>
      </c>
      <c r="AP38">
        <v>21082000000</v>
      </c>
    </row>
    <row r="39" spans="1:42" x14ac:dyDescent="0.25">
      <c r="A39" t="s">
        <v>184</v>
      </c>
      <c r="B39">
        <v>-141364000</v>
      </c>
      <c r="C39">
        <v>-175685000</v>
      </c>
      <c r="D39">
        <v>-284175000</v>
      </c>
      <c r="E39">
        <v>-368661000</v>
      </c>
      <c r="F39">
        <v>-426060000</v>
      </c>
      <c r="G39">
        <v>-405165000</v>
      </c>
      <c r="H39">
        <v>-392403000</v>
      </c>
      <c r="I39">
        <v>-411222000</v>
      </c>
      <c r="J39">
        <v>-216859000</v>
      </c>
      <c r="K39">
        <v>-294720000</v>
      </c>
      <c r="L39">
        <v>-247611000</v>
      </c>
      <c r="M39">
        <v>-521612000</v>
      </c>
      <c r="N39">
        <v>-552624000</v>
      </c>
      <c r="O39">
        <v>-959068000</v>
      </c>
      <c r="P39">
        <v>-1116434000</v>
      </c>
      <c r="Q39">
        <v>-786874000</v>
      </c>
      <c r="R39">
        <v>-655662000</v>
      </c>
      <c r="S39">
        <v>-609813000</v>
      </c>
      <c r="T39">
        <v>-510525000</v>
      </c>
      <c r="U39">
        <v>-325000000</v>
      </c>
      <c r="V39">
        <v>-280000000</v>
      </c>
      <c r="W39">
        <v>-255000000</v>
      </c>
      <c r="X39">
        <v>-385000000</v>
      </c>
      <c r="Y39">
        <v>-412000000</v>
      </c>
      <c r="Z39">
        <v>-455000000</v>
      </c>
      <c r="AA39">
        <v>-546000000</v>
      </c>
      <c r="AB39">
        <v>-1010000000</v>
      </c>
      <c r="AC39">
        <v>-1156000000</v>
      </c>
      <c r="AD39">
        <v>-2576000000</v>
      </c>
      <c r="AE39">
        <v>-1505000000</v>
      </c>
      <c r="AF39">
        <v>-1819000000</v>
      </c>
      <c r="AG39">
        <v>-1810000000</v>
      </c>
      <c r="AH39">
        <v>-1776000000</v>
      </c>
      <c r="AI39">
        <v>-794000000</v>
      </c>
      <c r="AJ39">
        <v>-1803000000</v>
      </c>
      <c r="AK39">
        <v>-1858000000</v>
      </c>
      <c r="AL39">
        <v>-2072000000</v>
      </c>
      <c r="AM39">
        <v>-2060000000</v>
      </c>
      <c r="AN39">
        <v>-2460000000</v>
      </c>
      <c r="AO39">
        <v>-2306000000</v>
      </c>
      <c r="AP39">
        <v>-2773000000</v>
      </c>
    </row>
    <row r="40" spans="1:42" x14ac:dyDescent="0.25">
      <c r="A40" t="s">
        <v>185</v>
      </c>
      <c r="B40">
        <v>-432307000</v>
      </c>
      <c r="C40">
        <v>-660436000</v>
      </c>
      <c r="D40">
        <v>-1116525000</v>
      </c>
      <c r="E40">
        <v>-1738884000</v>
      </c>
      <c r="F40">
        <v>-2372616000</v>
      </c>
      <c r="G40">
        <v>-3123630000</v>
      </c>
      <c r="H40">
        <v>-3234046000</v>
      </c>
      <c r="I40">
        <v>-4202229000</v>
      </c>
      <c r="J40">
        <v>-4981794000</v>
      </c>
      <c r="K40">
        <v>-4144953000</v>
      </c>
      <c r="L40">
        <v>-4739497000</v>
      </c>
      <c r="M40">
        <v>-10866194000</v>
      </c>
      <c r="N40">
        <v>-12229041000</v>
      </c>
      <c r="O40">
        <v>-13469526000</v>
      </c>
      <c r="P40">
        <v>-15263627000</v>
      </c>
      <c r="Q40">
        <v>-16850260000</v>
      </c>
      <c r="R40">
        <v>-15572940000</v>
      </c>
      <c r="S40">
        <v>-16482623000</v>
      </c>
      <c r="T40">
        <v>-16039919000</v>
      </c>
      <c r="U40">
        <v>-15676000000</v>
      </c>
      <c r="V40">
        <v>-15767078000</v>
      </c>
      <c r="W40">
        <v>-15120410000</v>
      </c>
      <c r="X40">
        <v>-14973000000</v>
      </c>
      <c r="Y40">
        <v>-14739000000</v>
      </c>
      <c r="Z40">
        <v>-12317000000</v>
      </c>
      <c r="AA40">
        <v>-12075000000</v>
      </c>
      <c r="AB40">
        <v>-7055000000</v>
      </c>
      <c r="AC40">
        <v>-2356000000</v>
      </c>
      <c r="AD40">
        <v>-4403000000</v>
      </c>
      <c r="AE40">
        <v>-4808000000</v>
      </c>
      <c r="AF40">
        <v>-4943000000</v>
      </c>
      <c r="AG40">
        <v>-4016000000</v>
      </c>
      <c r="AH40">
        <v>-2041000000</v>
      </c>
      <c r="AI40">
        <v>-54000000</v>
      </c>
      <c r="AJ40">
        <v>2267000000</v>
      </c>
      <c r="AK40">
        <v>4068000000</v>
      </c>
      <c r="AL40">
        <v>4992000000</v>
      </c>
      <c r="AM40">
        <v>5178000000</v>
      </c>
      <c r="AN40">
        <v>5303000000</v>
      </c>
      <c r="AO40">
        <v>6365000000</v>
      </c>
      <c r="AP40">
        <v>6416000000</v>
      </c>
    </row>
    <row r="41" spans="1:42" x14ac:dyDescent="0.25">
      <c r="A41" t="s">
        <v>186</v>
      </c>
      <c r="B41">
        <v>59259500</v>
      </c>
      <c r="C41">
        <v>105075500</v>
      </c>
      <c r="D41">
        <v>102234500</v>
      </c>
      <c r="E41">
        <v>137856500</v>
      </c>
      <c r="F41">
        <v>136216000</v>
      </c>
      <c r="G41">
        <v>117627500</v>
      </c>
      <c r="H41">
        <v>138426500</v>
      </c>
      <c r="I41">
        <v>197784500</v>
      </c>
      <c r="J41">
        <v>259054000</v>
      </c>
      <c r="K41">
        <v>158621000</v>
      </c>
      <c r="L41">
        <v>223429500</v>
      </c>
      <c r="M41">
        <v>334053500</v>
      </c>
      <c r="N41">
        <v>379202500</v>
      </c>
      <c r="O41">
        <v>316066500</v>
      </c>
      <c r="P41">
        <v>467314500</v>
      </c>
      <c r="Q41">
        <v>507261500</v>
      </c>
      <c r="R41">
        <v>546598500</v>
      </c>
      <c r="S41">
        <v>511706500</v>
      </c>
      <c r="T41">
        <v>881367500</v>
      </c>
      <c r="U41">
        <v>732190500</v>
      </c>
      <c r="V41">
        <v>849896500</v>
      </c>
      <c r="W41">
        <v>858487000</v>
      </c>
      <c r="X41">
        <v>1141500500</v>
      </c>
      <c r="Y41">
        <v>1136500000</v>
      </c>
      <c r="Z41">
        <v>1160472500</v>
      </c>
      <c r="AA41">
        <v>1316050000</v>
      </c>
      <c r="AB41">
        <v>1442500000</v>
      </c>
      <c r="AC41">
        <v>1605000000</v>
      </c>
      <c r="AD41">
        <v>1582000000</v>
      </c>
      <c r="AE41">
        <v>1807000000</v>
      </c>
      <c r="AF41">
        <v>1859500000</v>
      </c>
      <c r="AG41">
        <v>1899500000</v>
      </c>
      <c r="AH41">
        <v>2100500000</v>
      </c>
      <c r="AI41">
        <v>2105000000</v>
      </c>
      <c r="AJ41">
        <v>2077000000</v>
      </c>
      <c r="AK41">
        <v>2432500000</v>
      </c>
      <c r="AL41">
        <v>2652000000</v>
      </c>
      <c r="AM41">
        <v>2764000000</v>
      </c>
      <c r="AN41">
        <v>2356000000</v>
      </c>
      <c r="AO41">
        <v>3230000000</v>
      </c>
      <c r="AP41">
        <v>3440000000</v>
      </c>
    </row>
    <row r="42" spans="1:42" x14ac:dyDescent="0.25">
      <c r="A42" t="s">
        <v>187</v>
      </c>
      <c r="B42">
        <v>339991000</v>
      </c>
      <c r="C42">
        <v>352887500</v>
      </c>
      <c r="D42">
        <v>475900500</v>
      </c>
      <c r="E42">
        <v>540957500</v>
      </c>
      <c r="F42">
        <v>554054500</v>
      </c>
      <c r="G42">
        <v>607592500</v>
      </c>
      <c r="H42">
        <v>737111500</v>
      </c>
      <c r="I42">
        <v>847047000</v>
      </c>
      <c r="J42">
        <v>872908500</v>
      </c>
      <c r="K42">
        <v>943257500</v>
      </c>
      <c r="L42">
        <v>1215572500</v>
      </c>
      <c r="M42">
        <v>1388244500</v>
      </c>
      <c r="N42">
        <v>1544409500</v>
      </c>
      <c r="O42">
        <v>1737097000</v>
      </c>
      <c r="P42">
        <v>1996031000</v>
      </c>
      <c r="Q42">
        <v>2125295500</v>
      </c>
      <c r="R42">
        <v>2339415500</v>
      </c>
      <c r="S42">
        <v>2694904500</v>
      </c>
      <c r="T42">
        <v>2991381000</v>
      </c>
      <c r="U42">
        <v>2897625000</v>
      </c>
      <c r="V42">
        <v>2926162500</v>
      </c>
      <c r="W42">
        <v>3082040000</v>
      </c>
      <c r="X42">
        <v>3532492000</v>
      </c>
      <c r="Y42">
        <v>3588000000</v>
      </c>
      <c r="Z42">
        <v>3609413500</v>
      </c>
      <c r="AA42">
        <v>3385793500</v>
      </c>
      <c r="AB42">
        <v>4213000000</v>
      </c>
      <c r="AC42">
        <v>4911000000</v>
      </c>
      <c r="AD42">
        <v>5309000000</v>
      </c>
      <c r="AE42">
        <v>5598000000</v>
      </c>
      <c r="AF42">
        <v>6609000000</v>
      </c>
      <c r="AG42">
        <v>8038000000</v>
      </c>
      <c r="AH42">
        <v>8909500000</v>
      </c>
      <c r="AI42">
        <v>9385000000</v>
      </c>
      <c r="AJ42">
        <v>11078500000</v>
      </c>
      <c r="AK42">
        <v>12640000000</v>
      </c>
      <c r="AL42">
        <v>13537500000</v>
      </c>
      <c r="AM42">
        <v>13242500000</v>
      </c>
      <c r="AN42">
        <v>13917000000</v>
      </c>
      <c r="AO42">
        <v>14843000000</v>
      </c>
      <c r="AP42">
        <v>15314500000</v>
      </c>
    </row>
    <row r="43" spans="1:42" x14ac:dyDescent="0.25">
      <c r="A43" t="s">
        <v>188</v>
      </c>
      <c r="B43">
        <v>344174000</v>
      </c>
      <c r="C43">
        <v>425909000</v>
      </c>
      <c r="D43">
        <v>550018500</v>
      </c>
      <c r="E43">
        <v>647015000</v>
      </c>
      <c r="F43">
        <v>752785000</v>
      </c>
      <c r="G43">
        <v>904603000</v>
      </c>
      <c r="H43">
        <v>1023104500</v>
      </c>
      <c r="I43">
        <v>1115756500</v>
      </c>
      <c r="J43">
        <v>1178400500</v>
      </c>
      <c r="K43">
        <v>1410943000</v>
      </c>
      <c r="L43">
        <v>1449144000</v>
      </c>
      <c r="M43">
        <v>1672646000</v>
      </c>
      <c r="N43">
        <v>1761148500</v>
      </c>
      <c r="O43">
        <v>2023859000</v>
      </c>
      <c r="P43">
        <v>2037976500</v>
      </c>
      <c r="Q43">
        <v>2165495500</v>
      </c>
      <c r="R43">
        <v>2393081000</v>
      </c>
      <c r="S43">
        <v>2881377000</v>
      </c>
      <c r="T43">
        <v>2892754500</v>
      </c>
      <c r="U43">
        <v>2688268500</v>
      </c>
      <c r="V43">
        <v>3201338000</v>
      </c>
      <c r="W43">
        <v>3353500500</v>
      </c>
      <c r="X43">
        <v>3447563500</v>
      </c>
      <c r="Y43">
        <v>3332500000</v>
      </c>
      <c r="Z43">
        <v>4165425000</v>
      </c>
      <c r="AA43">
        <v>3700179000</v>
      </c>
      <c r="AB43">
        <v>3899500000</v>
      </c>
      <c r="AC43">
        <v>3826500000</v>
      </c>
      <c r="AD43">
        <v>4313000000</v>
      </c>
      <c r="AE43">
        <v>4375500000</v>
      </c>
      <c r="AF43">
        <v>4708500000</v>
      </c>
      <c r="AG43">
        <v>4929000000</v>
      </c>
      <c r="AH43">
        <v>5411500000</v>
      </c>
      <c r="AI43">
        <v>6420500000</v>
      </c>
      <c r="AJ43">
        <v>7763000000</v>
      </c>
      <c r="AK43">
        <v>9298000000</v>
      </c>
      <c r="AL43">
        <v>10533000000</v>
      </c>
      <c r="AM43">
        <v>11232000000</v>
      </c>
      <c r="AN43">
        <v>12024000000</v>
      </c>
      <c r="AO43">
        <v>13232500000</v>
      </c>
      <c r="AP43">
        <v>15204000000</v>
      </c>
    </row>
    <row r="44" spans="1:42" x14ac:dyDescent="0.25">
      <c r="A44" t="s">
        <v>189</v>
      </c>
      <c r="B44">
        <v>2822094000</v>
      </c>
      <c r="C44">
        <v>3471153500</v>
      </c>
      <c r="D44">
        <v>3801871000</v>
      </c>
      <c r="E44">
        <v>4123798500</v>
      </c>
      <c r="F44">
        <v>5310220000</v>
      </c>
      <c r="G44">
        <v>5761324000</v>
      </c>
      <c r="H44">
        <v>6492515000</v>
      </c>
      <c r="I44">
        <v>6949303000</v>
      </c>
      <c r="J44">
        <v>7655866000</v>
      </c>
      <c r="K44">
        <v>9168567500</v>
      </c>
      <c r="L44">
        <v>10069948500</v>
      </c>
      <c r="M44">
        <v>15366009500</v>
      </c>
      <c r="N44">
        <v>17122716000</v>
      </c>
      <c r="O44">
        <v>18956330000</v>
      </c>
      <c r="P44">
        <v>20349735000</v>
      </c>
      <c r="Q44">
        <v>25659725000</v>
      </c>
      <c r="R44">
        <v>26162580000</v>
      </c>
      <c r="S44">
        <v>26976855000</v>
      </c>
      <c r="T44">
        <v>28684890000</v>
      </c>
      <c r="U44">
        <v>29197685000</v>
      </c>
      <c r="V44">
        <v>28091975000</v>
      </c>
      <c r="W44">
        <v>29891300000</v>
      </c>
      <c r="X44">
        <v>31028855000</v>
      </c>
      <c r="Y44">
        <v>32024500000</v>
      </c>
      <c r="Z44">
        <v>33081260000</v>
      </c>
      <c r="AA44">
        <v>35003800000</v>
      </c>
      <c r="AB44">
        <v>39243000000</v>
      </c>
      <c r="AC44">
        <v>43228500000</v>
      </c>
      <c r="AD44">
        <v>45111000000</v>
      </c>
      <c r="AE44">
        <v>46640500000</v>
      </c>
      <c r="AF44">
        <v>51762500000</v>
      </c>
      <c r="AG44">
        <v>57139500000</v>
      </c>
      <c r="AH44">
        <v>59505000000</v>
      </c>
      <c r="AI44">
        <v>61829500000</v>
      </c>
      <c r="AJ44">
        <v>66130000000</v>
      </c>
      <c r="AK44">
        <v>72234500000</v>
      </c>
      <c r="AL44">
        <v>76435500000</v>
      </c>
      <c r="AM44">
        <v>79552000000</v>
      </c>
      <c r="AN44">
        <v>84183500000</v>
      </c>
      <c r="AO44">
        <v>94478000000</v>
      </c>
      <c r="AP44">
        <v>98029500000</v>
      </c>
    </row>
    <row r="45" spans="1:42" x14ac:dyDescent="0.25">
      <c r="A45" t="s">
        <v>190</v>
      </c>
      <c r="B45">
        <v>540319450</v>
      </c>
      <c r="C45">
        <v>790879400</v>
      </c>
      <c r="D45">
        <v>761129500</v>
      </c>
      <c r="E45">
        <v>789415050</v>
      </c>
      <c r="F45">
        <v>869026500</v>
      </c>
      <c r="G45">
        <v>834133400</v>
      </c>
      <c r="H45">
        <v>1136375000</v>
      </c>
      <c r="I45">
        <v>997707050</v>
      </c>
      <c r="J45">
        <v>898181050</v>
      </c>
      <c r="K45">
        <v>1618113950</v>
      </c>
      <c r="L45">
        <v>1997572000</v>
      </c>
      <c r="M45">
        <v>3310895000</v>
      </c>
      <c r="N45">
        <v>3383579550</v>
      </c>
      <c r="O45">
        <v>4367516000</v>
      </c>
      <c r="P45">
        <v>4227603000</v>
      </c>
      <c r="Q45">
        <v>5386337500</v>
      </c>
      <c r="R45">
        <v>5555682500</v>
      </c>
      <c r="S45">
        <v>5471157500</v>
      </c>
      <c r="T45">
        <v>5538511500</v>
      </c>
      <c r="U45">
        <v>5495794500</v>
      </c>
      <c r="V45">
        <v>5391096500</v>
      </c>
      <c r="W45">
        <v>5648905000</v>
      </c>
      <c r="X45">
        <v>6092152500</v>
      </c>
      <c r="Y45">
        <v>6612000000</v>
      </c>
      <c r="Z45">
        <v>7753811000</v>
      </c>
      <c r="AA45">
        <v>8647116500</v>
      </c>
      <c r="AB45">
        <v>11887000000</v>
      </c>
      <c r="AC45">
        <v>15271000000</v>
      </c>
      <c r="AD45">
        <v>16952000000</v>
      </c>
      <c r="AE45">
        <v>18184500000</v>
      </c>
      <c r="AF45">
        <v>22390500000</v>
      </c>
      <c r="AG45">
        <v>27045000000</v>
      </c>
      <c r="AH45">
        <v>29405500000</v>
      </c>
      <c r="AI45">
        <v>31441000000</v>
      </c>
      <c r="AJ45">
        <v>34296000000</v>
      </c>
      <c r="AK45">
        <v>38252000000</v>
      </c>
      <c r="AL45">
        <v>41887500000</v>
      </c>
      <c r="AM45">
        <v>44565500000</v>
      </c>
      <c r="AN45">
        <v>47460500000</v>
      </c>
      <c r="AO45">
        <v>54428000000</v>
      </c>
      <c r="AP45">
        <v>56967500000</v>
      </c>
    </row>
    <row r="46" spans="1:42" x14ac:dyDescent="0.25">
      <c r="A46" t="s">
        <v>191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340.53</v>
      </c>
      <c r="X46">
        <v>0</v>
      </c>
      <c r="Y46">
        <v>0</v>
      </c>
      <c r="Z46">
        <v>138.24160000000001</v>
      </c>
      <c r="AA46">
        <v>167.6619</v>
      </c>
      <c r="AB46">
        <v>225.80090000000001</v>
      </c>
      <c r="AC46">
        <v>326.39299999999997</v>
      </c>
      <c r="AD46">
        <v>275.88330000000002</v>
      </c>
      <c r="AE46">
        <v>198.63079999999999</v>
      </c>
      <c r="AF46">
        <v>170.80549999999999</v>
      </c>
      <c r="AG46">
        <v>158.18369999999999</v>
      </c>
      <c r="AH46">
        <v>115.5891</v>
      </c>
      <c r="AI46">
        <v>64.044799999999995</v>
      </c>
      <c r="AJ46">
        <v>66.085700000000003</v>
      </c>
      <c r="AK46">
        <v>23.4148</v>
      </c>
      <c r="AL46">
        <v>50.137700000000002</v>
      </c>
      <c r="AM46">
        <v>64.011799999999994</v>
      </c>
      <c r="AN46">
        <v>72.521500000000003</v>
      </c>
      <c r="AO46">
        <v>86.0227</v>
      </c>
      <c r="AP46">
        <v>72.569199999999995</v>
      </c>
    </row>
    <row r="47" spans="1:42" x14ac:dyDescent="0.25">
      <c r="A47" t="s">
        <v>192</v>
      </c>
      <c r="B47">
        <v>0.2278</v>
      </c>
      <c r="C47">
        <v>0.22839999999999999</v>
      </c>
      <c r="D47">
        <v>0.33360000000000001</v>
      </c>
      <c r="E47">
        <v>0.38540000000000002</v>
      </c>
      <c r="F47">
        <v>0.45329999999999998</v>
      </c>
      <c r="G47">
        <v>0.42430000000000001</v>
      </c>
      <c r="H47">
        <v>0.41889999999999999</v>
      </c>
      <c r="I47">
        <v>0.33860000000000001</v>
      </c>
      <c r="J47">
        <v>0.18909999999999999</v>
      </c>
      <c r="K47">
        <v>0.2321</v>
      </c>
      <c r="L47">
        <v>0.1077</v>
      </c>
      <c r="M47">
        <v>0.2283</v>
      </c>
      <c r="N47">
        <v>0.20499999999999999</v>
      </c>
      <c r="O47">
        <v>0.34379999999999999</v>
      </c>
      <c r="P47">
        <v>0.37409999999999999</v>
      </c>
      <c r="Q47">
        <v>0.23930000000000001</v>
      </c>
      <c r="R47">
        <v>0.1923</v>
      </c>
      <c r="S47">
        <v>0.15240000000000001</v>
      </c>
      <c r="T47">
        <v>7.4800000000000005E-2</v>
      </c>
      <c r="U47">
        <v>4.4999999999999998E-2</v>
      </c>
      <c r="V47">
        <v>6.1699999999999998E-2</v>
      </c>
      <c r="W47">
        <v>4.02E-2</v>
      </c>
      <c r="X47">
        <v>6.1100000000000002E-2</v>
      </c>
      <c r="Y47">
        <v>5.5800000000000002E-2</v>
      </c>
      <c r="Z47">
        <v>7.5999999999999998E-2</v>
      </c>
      <c r="AA47">
        <v>9.0499999999999997E-2</v>
      </c>
      <c r="AB47">
        <v>0.1152</v>
      </c>
      <c r="AC47">
        <v>0.1076</v>
      </c>
      <c r="AD47">
        <v>0.248</v>
      </c>
      <c r="AE47">
        <v>0.12590000000000001</v>
      </c>
      <c r="AF47">
        <v>0.13220000000000001</v>
      </c>
      <c r="AG47">
        <v>0.1022</v>
      </c>
      <c r="AH47">
        <v>9.4700000000000006E-2</v>
      </c>
      <c r="AI47">
        <v>4.6899999999999997E-2</v>
      </c>
      <c r="AJ47">
        <v>8.4000000000000005E-2</v>
      </c>
      <c r="AK47">
        <v>7.6399999999999996E-2</v>
      </c>
      <c r="AL47">
        <v>8.8800000000000004E-2</v>
      </c>
      <c r="AM47">
        <v>8.2600000000000007E-2</v>
      </c>
      <c r="AN47">
        <v>0.10539999999999999</v>
      </c>
      <c r="AO47">
        <v>9.1600000000000001E-2</v>
      </c>
      <c r="AP47">
        <v>0.13020000000000001</v>
      </c>
    </row>
    <row r="48" spans="1:42" x14ac:dyDescent="0.25">
      <c r="A48" t="s">
        <v>65</v>
      </c>
      <c r="B48">
        <v>-8.0299999999999996E-2</v>
      </c>
      <c r="C48">
        <v>-8.0500000000000002E-2</v>
      </c>
      <c r="D48">
        <v>-8.77E-2</v>
      </c>
      <c r="E48">
        <v>-0.1125</v>
      </c>
      <c r="F48">
        <v>-0.16400000000000001</v>
      </c>
      <c r="G48">
        <v>-0.19289999999999999</v>
      </c>
      <c r="H48">
        <v>-0.24540000000000001</v>
      </c>
      <c r="I48">
        <v>-0.26379999999999998</v>
      </c>
      <c r="J48">
        <v>-0.24610000000000001</v>
      </c>
      <c r="K48">
        <v>-0.23089999999999999</v>
      </c>
      <c r="L48">
        <v>9.4999999999999998E-3</v>
      </c>
      <c r="M48">
        <v>-5.3100000000000001E-2</v>
      </c>
      <c r="N48">
        <v>-0.1225</v>
      </c>
      <c r="O48">
        <v>-0.1206</v>
      </c>
      <c r="P48">
        <v>-0.20749999999999999</v>
      </c>
      <c r="Q48">
        <v>-0.20549999999999999</v>
      </c>
      <c r="R48">
        <v>-0.2082</v>
      </c>
      <c r="S48">
        <v>-0.17929999999999999</v>
      </c>
      <c r="T48">
        <v>4.5600000000000002E-2</v>
      </c>
      <c r="U48">
        <v>1.9400000000000001E-2</v>
      </c>
      <c r="V48">
        <v>-0.15640000000000001</v>
      </c>
      <c r="W48">
        <v>-6.4299999999999996E-2</v>
      </c>
      <c r="X48">
        <v>2.2700000000000001E-2</v>
      </c>
      <c r="Y48">
        <v>1.5299999999999999E-2</v>
      </c>
      <c r="Z48">
        <v>2.7000000000000001E-3</v>
      </c>
      <c r="AA48">
        <v>1.72E-2</v>
      </c>
      <c r="AB48">
        <v>3.4200000000000001E-2</v>
      </c>
      <c r="AC48">
        <v>2.5100000000000001E-2</v>
      </c>
      <c r="AD48">
        <v>4.2200000000000001E-2</v>
      </c>
      <c r="AE48">
        <v>9.5500000000000002E-2</v>
      </c>
      <c r="AF48">
        <v>0.1176</v>
      </c>
      <c r="AG48">
        <v>0.1313</v>
      </c>
      <c r="AH48">
        <v>0.17660000000000001</v>
      </c>
      <c r="AI48">
        <v>0.13339999999999999</v>
      </c>
      <c r="AJ48">
        <v>0.15340000000000001</v>
      </c>
      <c r="AK48">
        <v>0.15290000000000001</v>
      </c>
      <c r="AL48">
        <v>0.1079</v>
      </c>
      <c r="AM48">
        <v>0.1084</v>
      </c>
      <c r="AN48">
        <v>7.9399999999999998E-2</v>
      </c>
      <c r="AO48">
        <v>0.31490000000000001</v>
      </c>
      <c r="AP48">
        <v>5.5E-2</v>
      </c>
    </row>
    <row r="49" spans="1:42" x14ac:dyDescent="0.25">
      <c r="A49" t="s">
        <v>193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284.34350000000001</v>
      </c>
      <c r="X49">
        <v>0</v>
      </c>
      <c r="Y49">
        <v>0</v>
      </c>
      <c r="Z49">
        <v>130.2756</v>
      </c>
      <c r="AA49">
        <v>162.94319999999999</v>
      </c>
      <c r="AB49">
        <v>226.08160000000001</v>
      </c>
      <c r="AC49">
        <v>330.06299999999999</v>
      </c>
      <c r="AD49">
        <v>278.46899999999999</v>
      </c>
      <c r="AE49">
        <v>200.60740000000001</v>
      </c>
      <c r="AF49">
        <v>172.49959999999999</v>
      </c>
      <c r="AG49">
        <v>159.79419999999999</v>
      </c>
      <c r="AH49">
        <v>116.93219999999999</v>
      </c>
      <c r="AI49">
        <v>65.361900000000006</v>
      </c>
      <c r="AJ49">
        <v>67.470600000000005</v>
      </c>
      <c r="AK49">
        <v>24.776900000000001</v>
      </c>
      <c r="AL49">
        <v>51.648800000000001</v>
      </c>
      <c r="AM49">
        <v>65.608000000000004</v>
      </c>
      <c r="AN49">
        <v>74.485600000000005</v>
      </c>
      <c r="AO49">
        <v>88.683499999999995</v>
      </c>
      <c r="AP49">
        <v>75.459699999999998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Income Statement, Q</vt:lpstr>
      <vt:lpstr>Income Statement, A</vt:lpstr>
      <vt:lpstr>Income Statement, T</vt:lpstr>
      <vt:lpstr>Balance Sheet, Q</vt:lpstr>
      <vt:lpstr>Balance Sheet, A</vt:lpstr>
      <vt:lpstr>Cash Flow, Q</vt:lpstr>
      <vt:lpstr>Cash Flow, A</vt:lpstr>
      <vt:lpstr>Cash Flow, T</vt:lpstr>
      <vt:lpstr>Metrics Ratios, Q</vt:lpstr>
      <vt:lpstr>Metrics Ratios, A</vt:lpstr>
      <vt:lpstr>Metrics Ratios,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Andrew Marotta</cp:lastModifiedBy>
  <dcterms:created xsi:type="dcterms:W3CDTF">2024-06-23T21:03:53Z</dcterms:created>
  <dcterms:modified xsi:type="dcterms:W3CDTF">2024-06-23T22:28:45Z</dcterms:modified>
</cp:coreProperties>
</file>